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xr:revisionPtr revIDLastSave="0" documentId="13_ncr:1_{7894C4AE-F39B-455A-9F8D-5D8B4674B0AA}" xr6:coauthVersionLast="36" xr6:coauthVersionMax="36" xr10:uidLastSave="{00000000-0000-0000-0000-000000000000}"/>
  <bookViews>
    <workbookView xWindow="-28920" yWindow="-120" windowWidth="29040" windowHeight="15720" xr2:uid="{93D6126F-0B07-49AE-A0B7-41F1ADA14148}"/>
  </bookViews>
  <sheets>
    <sheet name="様式１の２(部長感謝状)" sheetId="11" r:id="rId1"/>
    <sheet name="記入例" sheetId="12" r:id="rId2"/>
    <sheet name="✕(変更しない)項目" sheetId="1" r:id="rId3"/>
    <sheet name="✕(変更しない)大会開催年月日" sheetId="10" r:id="rId4"/>
    <sheet name="✕(使用しない）様式１の１" sheetId="7" r:id="rId5"/>
    <sheet name="✕（使用しない）一覧表" sheetId="8" r:id="rId6"/>
  </sheets>
  <definedNames>
    <definedName name="_xlnm.Print_Area" localSheetId="4">'✕(使用しない）様式１の１'!$A$1:$AA$45</definedName>
    <definedName name="_xlnm.Print_Area" localSheetId="1">記入例!$A$1:$AA$45</definedName>
    <definedName name="_xlnm.Print_Area" localSheetId="0">'様式１の２(部長感謝状)'!$A$1:$AA$45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2" l="1"/>
  <c r="AB32" i="7" l="1"/>
  <c r="E34" i="7" s="1"/>
  <c r="AB34" i="11"/>
  <c r="AB35" i="11"/>
  <c r="AB34" i="7"/>
  <c r="J6" i="10"/>
  <c r="G34" i="7" l="1"/>
  <c r="J4" i="10"/>
  <c r="AD34" i="7"/>
  <c r="H17" i="1"/>
  <c r="H15" i="1"/>
  <c r="H14" i="1"/>
  <c r="H13" i="1"/>
  <c r="H12" i="1"/>
  <c r="H11" i="1"/>
  <c r="AB35" i="12"/>
  <c r="G35" i="12"/>
  <c r="E35" i="12"/>
  <c r="G34" i="12"/>
  <c r="Z5" i="12"/>
  <c r="Z4" i="12"/>
  <c r="Z3" i="12"/>
  <c r="H16" i="1"/>
  <c r="H10" i="1"/>
  <c r="G17" i="1"/>
  <c r="G16" i="1"/>
  <c r="G14" i="1"/>
  <c r="G15" i="1"/>
  <c r="G13" i="1"/>
  <c r="G11" i="1"/>
  <c r="G12" i="1"/>
  <c r="G10" i="1"/>
  <c r="A10" i="1"/>
  <c r="Z5" i="11"/>
  <c r="Z4" i="11"/>
  <c r="Z3" i="11"/>
  <c r="AA7" i="11" s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Z5" i="7"/>
  <c r="Z3" i="7"/>
  <c r="Z4" i="7"/>
  <c r="I11" i="1" l="1"/>
  <c r="J11" i="1" s="1"/>
  <c r="I15" i="1"/>
  <c r="J15" i="1" s="1"/>
  <c r="I12" i="1"/>
  <c r="J12" i="1" s="1"/>
  <c r="I14" i="1"/>
  <c r="J14" i="1" s="1"/>
  <c r="I17" i="1"/>
  <c r="J17" i="1" s="1"/>
  <c r="I13" i="1"/>
  <c r="J13" i="1" s="1"/>
  <c r="I10" i="1"/>
  <c r="J10" i="1" s="1"/>
  <c r="I16" i="1"/>
  <c r="J16" i="1" s="1"/>
  <c r="C17" i="1"/>
  <c r="D17" i="1" s="1"/>
  <c r="C16" i="1"/>
  <c r="D16" i="1" s="1"/>
  <c r="C11" i="1"/>
  <c r="D11" i="1" s="1"/>
  <c r="C12" i="1"/>
  <c r="D12" i="1" s="1"/>
  <c r="C13" i="1"/>
  <c r="D13" i="1" s="1"/>
  <c r="C15" i="1"/>
  <c r="D15" i="1" s="1"/>
  <c r="C14" i="1"/>
  <c r="D14" i="1" s="1"/>
  <c r="C10" i="1"/>
  <c r="D10" i="1" s="1"/>
  <c r="AA7" i="7"/>
  <c r="J18" i="1" l="1"/>
  <c r="X30" i="11" s="1"/>
  <c r="D18" i="1"/>
  <c r="X3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妃毬</author>
  </authors>
  <commentList>
    <comment ref="X3" authorId="0" shapeId="0" xr:uid="{FA41E6F0-4F67-4ABB-92B3-BBB38B4BE9FD}">
      <text>
        <r>
          <rPr>
            <b/>
            <sz val="9"/>
            <color indexed="81"/>
            <rFont val="MS P ゴシック"/>
            <family val="3"/>
            <charset val="128"/>
          </rPr>
          <t>該当する項目を選択</t>
        </r>
      </text>
    </comment>
    <comment ref="C4" authorId="0" shapeId="0" xr:uid="{D52B34C4-FA68-45AD-A20C-645144E9AA11}">
      <text>
        <r>
          <rPr>
            <b/>
            <sz val="9"/>
            <color indexed="81"/>
            <rFont val="MS P ゴシック"/>
            <family val="3"/>
            <charset val="128"/>
          </rPr>
          <t>該当する表彰を選択
（知事・部長感謝状のみ）</t>
        </r>
      </text>
    </comment>
    <comment ref="U6" authorId="0" shapeId="0" xr:uid="{A4D2277D-94ED-4D46-9628-E67CF1B4DA87}">
      <text>
        <r>
          <rPr>
            <b/>
            <sz val="9"/>
            <color indexed="81"/>
            <rFont val="MS P ゴシック"/>
            <family val="3"/>
            <charset val="128"/>
          </rPr>
          <t>和暦で入力</t>
        </r>
      </text>
    </comment>
    <comment ref="AA7" authorId="0" shapeId="0" xr:uid="{C5ED820C-E9CF-4301-A6AC-6AE1F44E41AF}">
      <text>
        <r>
          <rPr>
            <b/>
            <sz val="9"/>
            <color indexed="81"/>
            <rFont val="MS P ゴシック"/>
            <family val="3"/>
            <charset val="128"/>
          </rPr>
          <t>年齢の条件を満たしているか確認</t>
        </r>
      </text>
    </comment>
    <comment ref="U12" authorId="0" shapeId="0" xr:uid="{C33CF9EF-984F-4201-96A0-08CD0D9CCE81}">
      <text>
        <r>
          <rPr>
            <b/>
            <sz val="9"/>
            <color indexed="81"/>
            <rFont val="MS P ゴシック"/>
            <family val="3"/>
            <charset val="128"/>
          </rPr>
          <t>職務内容について
事務か作業のどちらかに○</t>
        </r>
      </text>
    </comment>
    <comment ref="W12" authorId="0" shapeId="0" xr:uid="{DFA602F3-EC87-4C81-BF51-D14030546DB1}">
      <text>
        <r>
          <rPr>
            <b/>
            <sz val="9"/>
            <color indexed="81"/>
            <rFont val="MS P ゴシック"/>
            <family val="3"/>
            <charset val="128"/>
          </rPr>
          <t>勤務形態について
常勤か非常勤のどちらかに○
非常勤の場合は備考欄に詳細を記入</t>
        </r>
      </text>
    </comment>
    <comment ref="J14" authorId="0" shapeId="0" xr:uid="{F7DF5BD1-1524-4397-ABB5-A653D879D9F5}">
      <text>
        <r>
          <rPr>
            <b/>
            <sz val="9"/>
            <color indexed="81"/>
            <rFont val="MS P ゴシック"/>
            <family val="3"/>
            <charset val="128"/>
          </rPr>
          <t>昭・平・令を選択
現は「現在に至る」を意味する</t>
        </r>
      </text>
    </comment>
    <comment ref="Q30" authorId="0" shapeId="0" xr:uid="{16DD1200-4CA3-48A8-B782-68FF348D7164}">
      <text>
        <r>
          <rPr>
            <b/>
            <sz val="9"/>
            <color indexed="81"/>
            <rFont val="MS P ゴシック"/>
            <family val="3"/>
            <charset val="128"/>
          </rPr>
          <t>作業員としての従事年数合計を記入</t>
        </r>
      </text>
    </comment>
    <comment ref="X30" authorId="0" shapeId="0" xr:uid="{70A377E4-8593-466A-9C7C-99717C000DE2}">
      <text>
        <r>
          <rPr>
            <b/>
            <sz val="9"/>
            <color indexed="81"/>
            <rFont val="MS P ゴシック"/>
            <family val="3"/>
            <charset val="128"/>
          </rPr>
          <t>従事年数が条件を満たしているか確認</t>
        </r>
      </text>
    </comment>
    <comment ref="A33" authorId="0" shapeId="0" xr:uid="{09B0FF18-3334-48BF-931D-9C54003EAAF6}">
      <text>
        <r>
          <rPr>
            <b/>
            <sz val="9"/>
            <color indexed="81"/>
            <rFont val="MS P ゴシック"/>
            <family val="3"/>
            <charset val="128"/>
          </rPr>
          <t>既に入力されている内容は消さないこと
必要に応じて行を追加する</t>
        </r>
      </text>
    </comment>
    <comment ref="C34" authorId="0" shapeId="0" xr:uid="{298174AB-61CD-4C97-BA47-60896EC2A378}">
      <text>
        <r>
          <rPr>
            <b/>
            <sz val="9"/>
            <color indexed="81"/>
            <rFont val="MS P ゴシック"/>
            <family val="3"/>
            <charset val="128"/>
          </rPr>
          <t>元年は「1」を入力する</t>
        </r>
      </text>
    </comment>
    <comment ref="I35" authorId="0" shapeId="0" xr:uid="{4B4F9658-5E85-49E0-A872-B6E751C972E9}">
      <text>
        <r>
          <rPr>
            <b/>
            <sz val="9"/>
            <color indexed="81"/>
            <rFont val="MS P ゴシック"/>
            <family val="3"/>
            <charset val="128"/>
          </rPr>
          <t>知事感謝状の推薦は
受賞した部長表彰の種類を選択する</t>
        </r>
      </text>
    </comment>
  </commentList>
</comments>
</file>

<file path=xl/sharedStrings.xml><?xml version="1.0" encoding="utf-8"?>
<sst xmlns="http://schemas.openxmlformats.org/spreadsheetml/2006/main" count="672" uniqueCount="250">
  <si>
    <t>年度</t>
    <rPh sb="0" eb="2">
      <t>ネンド</t>
    </rPh>
    <phoneticPr fontId="4"/>
  </si>
  <si>
    <t>表彰の名称</t>
    <rPh sb="0" eb="2">
      <t>ヒョウショウ</t>
    </rPh>
    <rPh sb="3" eb="5">
      <t>メイショウ</t>
    </rPh>
    <phoneticPr fontId="4"/>
  </si>
  <si>
    <t>ふりがな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</si>
  <si>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</si>
  <si>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</si>
  <si>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年齢（歳）</t>
    <rPh sb="0" eb="2">
      <t>ネンレイ</t>
    </rPh>
    <rPh sb="3" eb="4">
      <t>サイ</t>
    </rPh>
    <phoneticPr fontId="4"/>
  </si>
  <si>
    <t>住所</t>
    <rPh sb="0" eb="2">
      <t>ジュウショ</t>
    </rPh>
    <phoneticPr fontId="4"/>
  </si>
  <si>
    <t>〒</t>
    <phoneticPr fontId="4"/>
  </si>
  <si>
    <t>最終学歴</t>
    <rPh sb="0" eb="2">
      <t>サイシュウ</t>
    </rPh>
    <rPh sb="2" eb="4">
      <t>ガクレキ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</si>
  <si>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</si>
  <si>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</si>
  <si>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職歴等</t>
    <rPh sb="0" eb="2">
      <t>ショクレキ</t>
    </rPh>
    <rPh sb="2" eb="3">
      <t>ナド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</si>
  <si>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</si>
  <si>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</si>
  <si>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表彰歴</t>
    <rPh sb="0" eb="2">
      <t>ヒョウショウ</t>
    </rPh>
    <rPh sb="2" eb="3">
      <t>レキ</t>
    </rPh>
    <phoneticPr fontId="4"/>
  </si>
  <si>
    <t>表彰年月日</t>
    <rPh sb="0" eb="2">
      <t>ヒョウショウ</t>
    </rPh>
    <rPh sb="2" eb="5">
      <t>ネンガッピ</t>
    </rPh>
    <phoneticPr fontId="4"/>
  </si>
  <si>
    <t>表彰者</t>
    <rPh sb="0" eb="2">
      <t>ヒョウショウ</t>
    </rPh>
    <rPh sb="2" eb="3">
      <t>シャ</t>
    </rPh>
    <phoneticPr fontId="4"/>
  </si>
  <si>
    <t>功績概要</t>
    <rPh sb="0" eb="2">
      <t>コウセキ</t>
    </rPh>
    <rPh sb="2" eb="4">
      <t>ガイヨウ</t>
    </rPh>
    <phoneticPr fontId="4"/>
  </si>
  <si>
    <t>表彰名（受賞功労名）</t>
    <rPh sb="0" eb="3">
      <t>ヒョウショウメイ</t>
    </rPh>
    <rPh sb="4" eb="6">
      <t>ジュショウ</t>
    </rPh>
    <rPh sb="6" eb="8">
      <t>コウロウ</t>
    </rPh>
    <rPh sb="8" eb="9">
      <t>メイ</t>
    </rPh>
    <phoneticPr fontId="4"/>
  </si>
  <si>
    <t>推薦元</t>
    <rPh sb="0" eb="3">
      <t>スイセンモト</t>
    </rPh>
    <phoneticPr fontId="4"/>
  </si>
  <si>
    <t>所属</t>
    <rPh sb="0" eb="2">
      <t>ショゾク</t>
    </rPh>
    <phoneticPr fontId="4"/>
  </si>
  <si>
    <t>担当者名</t>
    <rPh sb="0" eb="4">
      <t>タントウシャメイ</t>
    </rPh>
    <phoneticPr fontId="4"/>
  </si>
  <si>
    <t>電話番号</t>
    <rPh sb="0" eb="4">
      <t>デンワバンゴウ</t>
    </rPh>
    <phoneticPr fontId="4"/>
  </si>
  <si>
    <t>注１</t>
    <rPh sb="0" eb="1">
      <t>チュウ</t>
    </rPh>
    <phoneticPr fontId="4"/>
  </si>
  <si>
    <t>所属・職名等</t>
    <rPh sb="0" eb="2">
      <t>ショゾク</t>
    </rPh>
    <rPh sb="3" eb="5">
      <t>ショクメイ</t>
    </rPh>
    <rPh sb="5" eb="6">
      <t>トウ</t>
    </rPh>
    <phoneticPr fontId="4"/>
  </si>
  <si>
    <t>従事期間</t>
    <rPh sb="0" eb="2">
      <t>ジュウジ</t>
    </rPh>
    <rPh sb="2" eb="4">
      <t>キカン</t>
    </rPh>
    <phoneticPr fontId="4"/>
  </si>
  <si>
    <t>従事年月数</t>
    <rPh sb="0" eb="2">
      <t>ジュウジ</t>
    </rPh>
    <rPh sb="2" eb="4">
      <t>ネンゲツ</t>
    </rPh>
    <rPh sb="4" eb="5">
      <t>スウ</t>
    </rPh>
    <phoneticPr fontId="4"/>
  </si>
  <si>
    <t>職務内容</t>
    <rPh sb="0" eb="2">
      <t>ショクム</t>
    </rPh>
    <rPh sb="2" eb="4">
      <t>ナイヨウ</t>
    </rPh>
    <phoneticPr fontId="4"/>
  </si>
  <si>
    <t>勤務形態</t>
    <rPh sb="0" eb="2">
      <t>キンム</t>
    </rPh>
    <rPh sb="2" eb="4">
      <t>ケイタイ</t>
    </rPh>
    <phoneticPr fontId="4"/>
  </si>
  <si>
    <t>休職</t>
    <rPh sb="0" eb="2">
      <t>キュウショク</t>
    </rPh>
    <phoneticPr fontId="4"/>
  </si>
  <si>
    <t>事務</t>
    <rPh sb="0" eb="2">
      <t>ジム</t>
    </rPh>
    <phoneticPr fontId="4"/>
  </si>
  <si>
    <t>作業</t>
    <rPh sb="0" eb="2">
      <t>サギョウ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</si>
  <si>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</si>
  <si>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</si>
  <si>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有無</t>
    <rPh sb="0" eb="2">
      <t>ウム</t>
    </rPh>
    <phoneticPr fontId="4"/>
  </si>
  <si>
    <t>表彰の功績と関係ない期間は、備考欄に記入する。</t>
    <rPh sb="0" eb="2">
      <t>ヒョウショウ</t>
    </rPh>
    <rPh sb="3" eb="5">
      <t>コウセキ</t>
    </rPh>
    <rPh sb="6" eb="8">
      <t>カンケイ</t>
    </rPh>
    <rPh sb="10" eb="12">
      <t>キカン</t>
    </rPh>
    <rPh sb="14" eb="17">
      <t>ビコウラン</t>
    </rPh>
    <rPh sb="18" eb="20">
      <t>キニュウ</t>
    </rPh>
    <phoneticPr fontId="4"/>
  </si>
  <si>
    <t>功績の概要は、具体的かつ詳細に数字、事例等を挙げて記入する。</t>
    <rPh sb="0" eb="2">
      <t>コウセキ</t>
    </rPh>
    <rPh sb="3" eb="5">
      <t>ガイヨウ</t>
    </rPh>
    <rPh sb="7" eb="10">
      <t>グタイテキ</t>
    </rPh>
    <rPh sb="12" eb="14">
      <t>ショウサイ</t>
    </rPh>
    <rPh sb="15" eb="17">
      <t>スウジ</t>
    </rPh>
    <rPh sb="18" eb="20">
      <t>ジレイ</t>
    </rPh>
    <rPh sb="20" eb="21">
      <t>トウ</t>
    </rPh>
    <rPh sb="22" eb="23">
      <t>ア</t>
    </rPh>
    <rPh sb="25" eb="27">
      <t>キニュウ</t>
    </rPh>
    <phoneticPr fontId="4"/>
  </si>
  <si>
    <t>上欄の推薦区分[市町村・一部事務組合・公社、一般廃棄物処理業者]に〇をつける。</t>
    <rPh sb="0" eb="2">
      <t>ジョウラン</t>
    </rPh>
    <rPh sb="3" eb="5">
      <t>スイセン</t>
    </rPh>
    <rPh sb="5" eb="7">
      <t>クブン</t>
    </rPh>
    <rPh sb="8" eb="11">
      <t>シチョウソン</t>
    </rPh>
    <rPh sb="12" eb="18">
      <t>イチブジムクミアイ</t>
    </rPh>
    <rPh sb="19" eb="21">
      <t>コウシャ</t>
    </rPh>
    <rPh sb="22" eb="29">
      <t>イッパンハイキブツショリ</t>
    </rPh>
    <rPh sb="29" eb="31">
      <t>ギョウシャ</t>
    </rPh>
    <phoneticPr fontId="4"/>
  </si>
  <si>
    <t>別　紙</t>
    <rPh sb="0" eb="1">
      <t>ベツ</t>
    </rPh>
    <rPh sb="2" eb="3">
      <t>カミ</t>
    </rPh>
    <phoneticPr fontId="4"/>
  </si>
  <si>
    <t>　　　　　　　千　葉　県　廃　棄　物　適　正　処　理　推　進　大　会　被　表　彰　推　薦　者　一　覧　表</t>
    <rPh sb="7" eb="8">
      <t>セン</t>
    </rPh>
    <rPh sb="9" eb="10">
      <t>ハ</t>
    </rPh>
    <rPh sb="11" eb="12">
      <t>ケン</t>
    </rPh>
    <rPh sb="13" eb="14">
      <t>ハイ</t>
    </rPh>
    <rPh sb="15" eb="16">
      <t>ス</t>
    </rPh>
    <rPh sb="17" eb="18">
      <t>ブツ</t>
    </rPh>
    <rPh sb="19" eb="20">
      <t>テキ</t>
    </rPh>
    <rPh sb="21" eb="22">
      <t>セイ</t>
    </rPh>
    <rPh sb="23" eb="24">
      <t>トコロ</t>
    </rPh>
    <rPh sb="25" eb="26">
      <t>リ</t>
    </rPh>
    <rPh sb="27" eb="28">
      <t>スイ</t>
    </rPh>
    <rPh sb="29" eb="30">
      <t>ススム</t>
    </rPh>
    <rPh sb="31" eb="32">
      <t>ダイ</t>
    </rPh>
    <rPh sb="33" eb="34">
      <t>カイ</t>
    </rPh>
    <rPh sb="35" eb="36">
      <t>ヒ</t>
    </rPh>
    <rPh sb="37" eb="38">
      <t>オモテ</t>
    </rPh>
    <rPh sb="39" eb="40">
      <t>アキラ</t>
    </rPh>
    <rPh sb="41" eb="42">
      <t>スイ</t>
    </rPh>
    <rPh sb="43" eb="44">
      <t>ススム</t>
    </rPh>
    <rPh sb="45" eb="46">
      <t>シャ</t>
    </rPh>
    <rPh sb="47" eb="48">
      <t>イチ</t>
    </rPh>
    <rPh sb="49" eb="50">
      <t>ラン</t>
    </rPh>
    <rPh sb="51" eb="52">
      <t>ヒョウ</t>
    </rPh>
    <phoneticPr fontId="4"/>
  </si>
  <si>
    <t>表彰区分</t>
    <rPh sb="0" eb="2">
      <t>ヒョウショウ</t>
    </rPh>
    <rPh sb="2" eb="4">
      <t>クブン</t>
    </rPh>
    <phoneticPr fontId="4"/>
  </si>
  <si>
    <t>推薦区分</t>
    <rPh sb="0" eb="2">
      <t>スイセン</t>
    </rPh>
    <rPh sb="2" eb="4">
      <t>クブン</t>
    </rPh>
    <phoneticPr fontId="4"/>
  </si>
  <si>
    <t>氏　　　名</t>
    <rPh sb="0" eb="1">
      <t>シ</t>
    </rPh>
    <rPh sb="4" eb="5">
      <t>メイ</t>
    </rPh>
    <phoneticPr fontId="4"/>
  </si>
  <si>
    <t>年　齢</t>
    <rPh sb="0" eb="1">
      <t>トシ</t>
    </rPh>
    <rPh sb="2" eb="3">
      <t>ヨワイ</t>
    </rPh>
    <phoneticPr fontId="4"/>
  </si>
  <si>
    <t>従 事 年 数</t>
    <rPh sb="0" eb="1">
      <t>ジュウ</t>
    </rPh>
    <rPh sb="2" eb="3">
      <t>コト</t>
    </rPh>
    <rPh sb="4" eb="5">
      <t>トシ</t>
    </rPh>
    <rPh sb="6" eb="7">
      <t>カズ</t>
    </rPh>
    <phoneticPr fontId="4"/>
  </si>
  <si>
    <t>所     　　　 属</t>
    <rPh sb="0" eb="1">
      <t>トコロ</t>
    </rPh>
    <rPh sb="10" eb="11">
      <t>ゾク</t>
    </rPh>
    <phoneticPr fontId="4"/>
  </si>
  <si>
    <t>既　　表　　彰　　歴</t>
    <rPh sb="0" eb="1">
      <t>キ</t>
    </rPh>
    <rPh sb="3" eb="4">
      <t>オモテ</t>
    </rPh>
    <rPh sb="6" eb="7">
      <t>アキラ</t>
    </rPh>
    <rPh sb="9" eb="10">
      <t>レキ</t>
    </rPh>
    <phoneticPr fontId="4"/>
  </si>
  <si>
    <t>退職予定年月日</t>
    <rPh sb="0" eb="2">
      <t>タイショク</t>
    </rPh>
    <rPh sb="2" eb="4">
      <t>ヨテイ</t>
    </rPh>
    <rPh sb="4" eb="7">
      <t>ネンガッピ</t>
    </rPh>
    <phoneticPr fontId="4"/>
  </si>
  <si>
    <t>　　　年　　　 か月</t>
    <rPh sb="3" eb="4">
      <t>ネン</t>
    </rPh>
    <rPh sb="9" eb="10">
      <t>ゲツ</t>
    </rPh>
    <phoneticPr fontId="4"/>
  </si>
  <si>
    <t>記載要領</t>
    <rPh sb="0" eb="2">
      <t>キサイ</t>
    </rPh>
    <rPh sb="2" eb="4">
      <t>ヨウリョウ</t>
    </rPh>
    <phoneticPr fontId="4"/>
  </si>
  <si>
    <t>（１） 表彰区分は、「知事」「部長」「会長」の別により記載する。</t>
    <rPh sb="4" eb="6">
      <t>ヒョウショウ</t>
    </rPh>
    <rPh sb="6" eb="8">
      <t>クブン</t>
    </rPh>
    <rPh sb="11" eb="13">
      <t>チジ</t>
    </rPh>
    <rPh sb="15" eb="17">
      <t>ブチョウ</t>
    </rPh>
    <rPh sb="19" eb="21">
      <t>カイチョウ</t>
    </rPh>
    <rPh sb="23" eb="24">
      <t>ベツ</t>
    </rPh>
    <rPh sb="27" eb="29">
      <t>キサイ</t>
    </rPh>
    <phoneticPr fontId="4"/>
  </si>
  <si>
    <t>市町村等名</t>
    <rPh sb="0" eb="3">
      <t>シチョウソン</t>
    </rPh>
    <rPh sb="3" eb="4">
      <t>トウ</t>
    </rPh>
    <rPh sb="4" eb="5">
      <t>ナ</t>
    </rPh>
    <phoneticPr fontId="4"/>
  </si>
  <si>
    <t>（２） 推薦区分は、「市町村・組合」「清掃業者」「民間個人」「民間団体」の別により記載する。</t>
    <rPh sb="4" eb="6">
      <t>スイセン</t>
    </rPh>
    <rPh sb="6" eb="8">
      <t>クブン</t>
    </rPh>
    <rPh sb="11" eb="14">
      <t>シチョウソン</t>
    </rPh>
    <rPh sb="15" eb="17">
      <t>クミアイ</t>
    </rPh>
    <rPh sb="19" eb="21">
      <t>セイソウ</t>
    </rPh>
    <rPh sb="21" eb="23">
      <t>ギョウシャ</t>
    </rPh>
    <rPh sb="25" eb="27">
      <t>ミンカン</t>
    </rPh>
    <rPh sb="27" eb="29">
      <t>コジン</t>
    </rPh>
    <rPh sb="31" eb="33">
      <t>ミンカン</t>
    </rPh>
    <rPh sb="33" eb="35">
      <t>ダンタイ</t>
    </rPh>
    <rPh sb="37" eb="38">
      <t>ベツ</t>
    </rPh>
    <rPh sb="41" eb="43">
      <t>キサイ</t>
    </rPh>
    <phoneticPr fontId="4"/>
  </si>
  <si>
    <t>所　　　属</t>
    <rPh sb="0" eb="1">
      <t>トコロ</t>
    </rPh>
    <rPh sb="4" eb="5">
      <t>ゾク</t>
    </rPh>
    <phoneticPr fontId="4"/>
  </si>
  <si>
    <t>（４） 既表彰歴は、「平成○○年度部長感謝状」「平成○○年度会長感謝状」の例により記載する。</t>
    <rPh sb="4" eb="5">
      <t>キ</t>
    </rPh>
    <rPh sb="5" eb="7">
      <t>ヒョウショウ</t>
    </rPh>
    <rPh sb="7" eb="8">
      <t>レキ</t>
    </rPh>
    <rPh sb="11" eb="13">
      <t>ヘイセイ</t>
    </rPh>
    <rPh sb="15" eb="17">
      <t>ネンド</t>
    </rPh>
    <rPh sb="17" eb="19">
      <t>ブチョウ</t>
    </rPh>
    <rPh sb="19" eb="22">
      <t>カンシャジョウ</t>
    </rPh>
    <rPh sb="24" eb="26">
      <t>ヘイセイ</t>
    </rPh>
    <rPh sb="28" eb="30">
      <t>ネンド</t>
    </rPh>
    <rPh sb="30" eb="32">
      <t>カイチョウ</t>
    </rPh>
    <rPh sb="32" eb="35">
      <t>カンシャジョウ</t>
    </rPh>
    <rPh sb="37" eb="38">
      <t>レイ</t>
    </rPh>
    <rPh sb="41" eb="43">
      <t>キサイ</t>
    </rPh>
    <phoneticPr fontId="4"/>
  </si>
  <si>
    <t>電話番号</t>
    <rPh sb="0" eb="2">
      <t>デンワ</t>
    </rPh>
    <rPh sb="2" eb="4">
      <t>バンゴウ</t>
    </rPh>
    <phoneticPr fontId="4"/>
  </si>
  <si>
    <t>（５） 退職予定年月日は、当該年度中に予定されている場合に記載する。</t>
    <rPh sb="4" eb="6">
      <t>タイショク</t>
    </rPh>
    <rPh sb="6" eb="8">
      <t>ヨテイ</t>
    </rPh>
    <rPh sb="8" eb="11">
      <t>ネンガッピ</t>
    </rPh>
    <rPh sb="13" eb="15">
      <t>トウガイ</t>
    </rPh>
    <rPh sb="15" eb="17">
      <t>ネンド</t>
    </rPh>
    <rPh sb="17" eb="18">
      <t>チュウ</t>
    </rPh>
    <rPh sb="19" eb="21">
      <t>ヨテイ</t>
    </rPh>
    <rPh sb="26" eb="28">
      <t>バアイ</t>
    </rPh>
    <rPh sb="29" eb="31">
      <t>キサイ</t>
    </rPh>
    <phoneticPr fontId="4"/>
  </si>
  <si>
    <r>
      <t xml:space="preserve">（６） </t>
    </r>
    <r>
      <rPr>
        <u/>
        <sz val="11"/>
        <rFont val="ＭＳ Ｐゴシック"/>
        <family val="3"/>
        <charset val="128"/>
      </rPr>
      <t>市町村等名、担当者名及び連絡先は必ず記入する</t>
    </r>
    <r>
      <rPr>
        <sz val="11"/>
        <color theme="1"/>
        <rFont val="游ゴシック"/>
        <family val="2"/>
        <charset val="128"/>
        <scheme val="minor"/>
      </rPr>
      <t>。</t>
    </r>
    <rPh sb="4" eb="7">
      <t>シチョウソン</t>
    </rPh>
    <rPh sb="7" eb="8">
      <t>トウ</t>
    </rPh>
    <rPh sb="8" eb="9">
      <t>ナ</t>
    </rPh>
    <rPh sb="10" eb="13">
      <t>タントウシャ</t>
    </rPh>
    <rPh sb="13" eb="14">
      <t>ナ</t>
    </rPh>
    <rPh sb="14" eb="15">
      <t>オヨ</t>
    </rPh>
    <rPh sb="16" eb="19">
      <t>レンラクサキ</t>
    </rPh>
    <rPh sb="20" eb="21">
      <t>カナラ</t>
    </rPh>
    <rPh sb="22" eb="24">
      <t>キニュウ</t>
    </rPh>
    <phoneticPr fontId="4"/>
  </si>
  <si>
    <t>知事感謝状審査票（個人）</t>
    <rPh sb="0" eb="2">
      <t>チジ</t>
    </rPh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</si>
  <si>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歳</t>
  </si>
  <si>
    <t>（R6年4月１日現在）</t>
  </si>
  <si>
    <t>満</t>
    <rPh sb="0" eb="1">
      <t>マン</t>
    </rPh>
    <phoneticPr fontId="3"/>
  </si>
  <si>
    <t>年</t>
    <rPh sb="0" eb="1">
      <t>ネン</t>
    </rPh>
    <phoneticPr fontId="3"/>
  </si>
  <si>
    <t>か月</t>
    <rPh sb="1" eb="2">
      <t>ゲツ</t>
    </rPh>
    <phoneticPr fontId="3"/>
  </si>
  <si>
    <t>千葉県環境生活部長</t>
    <rPh sb="0" eb="3">
      <t>チバケン</t>
    </rPh>
    <rPh sb="3" eb="7">
      <t>カンキョウセイカツ</t>
    </rPh>
    <rPh sb="7" eb="8">
      <t>ブ</t>
    </rPh>
    <rPh sb="8" eb="9">
      <t>チョウ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</si>
  <si>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</si>
  <si>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</si>
  <si>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○</t>
    <phoneticPr fontId="3"/>
  </si>
  <si>
    <t>昭</t>
    <rPh sb="0" eb="1">
      <t>アキラ</t>
    </rPh>
    <phoneticPr fontId="3"/>
  </si>
  <si>
    <t>平</t>
    <rPh sb="0" eb="1">
      <t>ヒラ</t>
    </rPh>
    <phoneticPr fontId="3"/>
  </si>
  <si>
    <t>令</t>
    <rPh sb="0" eb="1">
      <t>レイ</t>
    </rPh>
    <phoneticPr fontId="3"/>
  </si>
  <si>
    <t>一般廃棄物関係事業功労者</t>
    <phoneticPr fontId="3"/>
  </si>
  <si>
    <t>産業廃棄物関係事業功労者</t>
    <phoneticPr fontId="3"/>
  </si>
  <si>
    <t>循環型社会形成推進功労者</t>
    <phoneticPr fontId="3"/>
  </si>
  <si>
    <t>市町村、一部事務組合、公社</t>
    <phoneticPr fontId="3"/>
  </si>
  <si>
    <t>不法投棄監視員の部</t>
  </si>
  <si>
    <t>産業廃棄物排出事業者の部</t>
    <phoneticPr fontId="3"/>
  </si>
  <si>
    <t>産業廃棄物処理業者の部</t>
    <phoneticPr fontId="3"/>
  </si>
  <si>
    <t>個人</t>
    <phoneticPr fontId="3"/>
  </si>
  <si>
    <t>【知事表彰条件：満50歳以上】</t>
  </si>
  <si>
    <t>平成</t>
    <rPh sb="0" eb="2">
      <t>ヘイセイ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</si>
  <si>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</si>
  <si>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4"/>
  </si>
  <si>
    <t>年度</t>
    <rPh sb="0" eb="2">
      <t>ネンド</t>
    </rPh>
    <phoneticPr fontId="3"/>
  </si>
  <si>
    <t>回</t>
    <rPh sb="0" eb="1">
      <t>カイ</t>
    </rPh>
    <phoneticPr fontId="3"/>
  </si>
  <si>
    <t>年度</t>
    <rPh sb="0" eb="2">
      <t>ネンド</t>
    </rPh>
    <phoneticPr fontId="3"/>
  </si>
  <si>
    <t>第２３回</t>
    <rPh sb="0" eb="1">
      <t>ダイ</t>
    </rPh>
    <rPh sb="3" eb="4">
      <t>カイ</t>
    </rPh>
    <phoneticPr fontId="3"/>
  </si>
  <si>
    <t>令和５年度</t>
    <rPh sb="0" eb="2">
      <t>レイワ</t>
    </rPh>
    <rPh sb="3" eb="5">
      <t>ネンド</t>
    </rPh>
    <phoneticPr fontId="3"/>
  </si>
  <si>
    <t>第２２回</t>
    <rPh sb="0" eb="1">
      <t>ダイ</t>
    </rPh>
    <rPh sb="3" eb="4">
      <t>カイ</t>
    </rPh>
    <phoneticPr fontId="3"/>
  </si>
  <si>
    <t>令和４年度</t>
    <rPh sb="0" eb="2">
      <t>レイワ</t>
    </rPh>
    <rPh sb="3" eb="5">
      <t>ネンド</t>
    </rPh>
    <phoneticPr fontId="3"/>
  </si>
  <si>
    <t>第２１回</t>
    <rPh sb="0" eb="1">
      <t>ダイ</t>
    </rPh>
    <rPh sb="3" eb="4">
      <t>カイ</t>
    </rPh>
    <phoneticPr fontId="3"/>
  </si>
  <si>
    <t>令和３年度</t>
    <rPh sb="0" eb="2">
      <t>レイワ</t>
    </rPh>
    <rPh sb="3" eb="5">
      <t>ネンド</t>
    </rPh>
    <phoneticPr fontId="3"/>
  </si>
  <si>
    <t>第２０回</t>
    <rPh sb="0" eb="1">
      <t>ダイ</t>
    </rPh>
    <rPh sb="3" eb="4">
      <t>カイ</t>
    </rPh>
    <phoneticPr fontId="3"/>
  </si>
  <si>
    <t>令和２年度</t>
    <rPh sb="0" eb="2">
      <t>レイワ</t>
    </rPh>
    <rPh sb="3" eb="5">
      <t>ネンド</t>
    </rPh>
    <phoneticPr fontId="3"/>
  </si>
  <si>
    <t>第１９回</t>
    <rPh sb="0" eb="1">
      <t>ダイ</t>
    </rPh>
    <rPh sb="3" eb="4">
      <t>カイ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</si>
  <si>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</si>
  <si>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第１８回</t>
    <rPh sb="0" eb="1">
      <t>ダイ</t>
    </rPh>
    <rPh sb="3" eb="4">
      <t>カイ</t>
    </rPh>
    <phoneticPr fontId="3"/>
  </si>
  <si>
    <t>平成３０年度</t>
    <rPh sb="0" eb="2">
      <t>ヘイセイ</t>
    </rPh>
    <rPh sb="4" eb="6">
      <t>ネンド</t>
    </rPh>
    <phoneticPr fontId="3"/>
  </si>
  <si>
    <t>第１７回</t>
    <rPh sb="0" eb="1">
      <t>ダイ</t>
    </rPh>
    <rPh sb="3" eb="4">
      <t>カイ</t>
    </rPh>
    <phoneticPr fontId="3"/>
  </si>
  <si>
    <t>平成２９年度</t>
    <rPh sb="0" eb="2">
      <t>ヘイセイ</t>
    </rPh>
    <rPh sb="4" eb="6">
      <t>ネンド</t>
    </rPh>
    <phoneticPr fontId="3"/>
  </si>
  <si>
    <t>第１６回</t>
    <rPh sb="0" eb="1">
      <t>ダイ</t>
    </rPh>
    <rPh sb="3" eb="4">
      <t>カイ</t>
    </rPh>
    <phoneticPr fontId="3"/>
  </si>
  <si>
    <t>平成２８年度</t>
    <rPh sb="0" eb="2">
      <t>ヘイセイ</t>
    </rPh>
    <rPh sb="4" eb="6">
      <t>ネンド</t>
    </rPh>
    <phoneticPr fontId="3"/>
  </si>
  <si>
    <t>第１５回</t>
    <rPh sb="0" eb="1">
      <t>ダイ</t>
    </rPh>
    <rPh sb="3" eb="4">
      <t>カイ</t>
    </rPh>
    <phoneticPr fontId="3"/>
  </si>
  <si>
    <t>平成２７年度</t>
    <rPh sb="0" eb="2">
      <t>ヘイセイ</t>
    </rPh>
    <rPh sb="4" eb="6">
      <t>ネンド</t>
    </rPh>
    <phoneticPr fontId="3"/>
  </si>
  <si>
    <t>第１４回</t>
    <rPh sb="0" eb="1">
      <t>ダイ</t>
    </rPh>
    <rPh sb="3" eb="4">
      <t>カイ</t>
    </rPh>
    <phoneticPr fontId="3"/>
  </si>
  <si>
    <t>平成２６年度</t>
    <rPh sb="0" eb="2">
      <t>ヘイセイ</t>
    </rPh>
    <rPh sb="4" eb="6">
      <t>ネンド</t>
    </rPh>
    <phoneticPr fontId="3"/>
  </si>
  <si>
    <t>第１３回</t>
    <rPh sb="0" eb="1">
      <t>ダイ</t>
    </rPh>
    <rPh sb="3" eb="4">
      <t>カイ</t>
    </rPh>
    <phoneticPr fontId="3"/>
  </si>
  <si>
    <t>平成２５年度</t>
    <rPh sb="0" eb="2">
      <t>ヘイセイ</t>
    </rPh>
    <rPh sb="4" eb="6">
      <t>ネンド</t>
    </rPh>
    <phoneticPr fontId="3"/>
  </si>
  <si>
    <t>第１２回</t>
    <rPh sb="0" eb="1">
      <t>ダイ</t>
    </rPh>
    <rPh sb="3" eb="4">
      <t>カイ</t>
    </rPh>
    <phoneticPr fontId="3"/>
  </si>
  <si>
    <t>平成２４年度</t>
    <rPh sb="0" eb="2">
      <t>ヘイセイ</t>
    </rPh>
    <rPh sb="4" eb="6">
      <t>ネンド</t>
    </rPh>
    <phoneticPr fontId="3"/>
  </si>
  <si>
    <t>第１１回</t>
    <rPh sb="0" eb="1">
      <t>ダイ</t>
    </rPh>
    <rPh sb="3" eb="4">
      <t>カイ</t>
    </rPh>
    <phoneticPr fontId="3"/>
  </si>
  <si>
    <t>平成２３年度</t>
    <rPh sb="0" eb="2">
      <t>ヘイセイ</t>
    </rPh>
    <rPh sb="4" eb="6">
      <t>ネンド</t>
    </rPh>
    <phoneticPr fontId="3"/>
  </si>
  <si>
    <t>第１０回</t>
    <rPh sb="0" eb="1">
      <t>ダイ</t>
    </rPh>
    <rPh sb="3" eb="4">
      <t>カイ</t>
    </rPh>
    <phoneticPr fontId="3"/>
  </si>
  <si>
    <t>平成２２年度</t>
    <rPh sb="0" eb="2">
      <t>ヘイセイ</t>
    </rPh>
    <rPh sb="4" eb="6">
      <t>ネンド</t>
    </rPh>
    <phoneticPr fontId="3"/>
  </si>
  <si>
    <t>第９回</t>
    <rPh sb="0" eb="1">
      <t>ダイ</t>
    </rPh>
    <rPh sb="2" eb="3">
      <t>カイ</t>
    </rPh>
    <phoneticPr fontId="3"/>
  </si>
  <si>
    <t>平成２１年度</t>
    <rPh sb="0" eb="2">
      <t>ヘイセイ</t>
    </rPh>
    <rPh sb="4" eb="6">
      <t>ネンド</t>
    </rPh>
    <phoneticPr fontId="3"/>
  </si>
  <si>
    <t>第８回</t>
    <rPh sb="0" eb="1">
      <t>ダイ</t>
    </rPh>
    <rPh sb="2" eb="3">
      <t>カイ</t>
    </rPh>
    <phoneticPr fontId="3"/>
  </si>
  <si>
    <t>平成２０年度</t>
    <rPh sb="0" eb="2">
      <t>ヘイセイ</t>
    </rPh>
    <rPh sb="4" eb="6">
      <t>ネンド</t>
    </rPh>
    <phoneticPr fontId="3"/>
  </si>
  <si>
    <t>第７回</t>
    <rPh sb="0" eb="1">
      <t>ダイ</t>
    </rPh>
    <rPh sb="2" eb="3">
      <t>カイ</t>
    </rPh>
    <phoneticPr fontId="3"/>
  </si>
  <si>
    <t>平成１９年度</t>
    <rPh sb="0" eb="2">
      <t>ヘイセイ</t>
    </rPh>
    <rPh sb="4" eb="6">
      <t>ネンド</t>
    </rPh>
    <phoneticPr fontId="3"/>
  </si>
  <si>
    <t>第６回</t>
    <rPh sb="0" eb="1">
      <t>ダイ</t>
    </rPh>
    <rPh sb="2" eb="3">
      <t>カイ</t>
    </rPh>
    <phoneticPr fontId="3"/>
  </si>
  <si>
    <t>平成１８年度</t>
    <rPh sb="0" eb="2">
      <t>ヘイセイ</t>
    </rPh>
    <rPh sb="4" eb="6">
      <t>ネンド</t>
    </rPh>
    <phoneticPr fontId="3"/>
  </si>
  <si>
    <t>第５回</t>
    <rPh sb="0" eb="1">
      <t>ダイ</t>
    </rPh>
    <rPh sb="2" eb="3">
      <t>カイ</t>
    </rPh>
    <phoneticPr fontId="3"/>
  </si>
  <si>
    <t>平成１７年度</t>
    <rPh sb="0" eb="2">
      <t>ヘイセイ</t>
    </rPh>
    <rPh sb="4" eb="6">
      <t>ネンド</t>
    </rPh>
    <phoneticPr fontId="3"/>
  </si>
  <si>
    <t>第４回</t>
    <rPh sb="0" eb="1">
      <t>ダイ</t>
    </rPh>
    <rPh sb="2" eb="3">
      <t>カイ</t>
    </rPh>
    <phoneticPr fontId="3"/>
  </si>
  <si>
    <t>平成１６年度</t>
    <rPh sb="0" eb="2">
      <t>ヘイセイ</t>
    </rPh>
    <rPh sb="4" eb="6">
      <t>ネンド</t>
    </rPh>
    <phoneticPr fontId="3"/>
  </si>
  <si>
    <t>第３回</t>
    <rPh sb="0" eb="1">
      <t>ダイ</t>
    </rPh>
    <rPh sb="2" eb="3">
      <t>カイ</t>
    </rPh>
    <phoneticPr fontId="3"/>
  </si>
  <si>
    <t>平成１５年度</t>
    <rPh sb="0" eb="2">
      <t>ヘイセイ</t>
    </rPh>
    <rPh sb="4" eb="6">
      <t>ネンド</t>
    </rPh>
    <phoneticPr fontId="3"/>
  </si>
  <si>
    <t>第２回</t>
    <rPh sb="0" eb="1">
      <t>ダイ</t>
    </rPh>
    <rPh sb="2" eb="3">
      <t>カイ</t>
    </rPh>
    <phoneticPr fontId="3"/>
  </si>
  <si>
    <t>平成１４年度</t>
    <rPh sb="0" eb="2">
      <t>ヘイセイ</t>
    </rPh>
    <rPh sb="4" eb="6">
      <t>ネンド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</si>
  <si>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</si>
  <si>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</si>
  <si>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和暦</t>
    <rPh sb="0" eb="2">
      <t>ワレキ</t>
    </rPh>
    <phoneticPr fontId="3"/>
  </si>
  <si>
    <t>受賞日反映（令和14年以降は関数注意が必要）</t>
    <rPh sb="0" eb="3">
      <t>ジュショウビ</t>
    </rPh>
    <rPh sb="3" eb="5">
      <t>ハンエイ</t>
    </rPh>
    <rPh sb="6" eb="8">
      <t>レイワ</t>
    </rPh>
    <rPh sb="10" eb="11">
      <t>ネン</t>
    </rPh>
    <rPh sb="11" eb="13">
      <t>イコウ</t>
    </rPh>
    <rPh sb="14" eb="16">
      <t>カンスウ</t>
    </rPh>
    <rPh sb="16" eb="18">
      <t>チュウイ</t>
    </rPh>
    <rPh sb="19" eb="21">
      <t>ヒツヨウ</t>
    </rPh>
    <phoneticPr fontId="3"/>
  </si>
  <si>
    <t>従事年数用</t>
    <rPh sb="0" eb="4">
      <t>ジュウジネンスウ</t>
    </rPh>
    <rPh sb="4" eb="5">
      <t>ヨウ</t>
    </rPh>
    <phoneticPr fontId="3"/>
  </si>
  <si>
    <t>一般廃棄物処理業者等（役員）</t>
    <rPh sb="11" eb="13">
      <t>ヤクイン</t>
    </rPh>
    <phoneticPr fontId="3"/>
  </si>
  <si>
    <t>一般廃棄物処理業者等（作業員）</t>
    <rPh sb="11" eb="14">
      <t>サギョウイン</t>
    </rPh>
    <phoneticPr fontId="3"/>
  </si>
  <si>
    <t>小計</t>
    <rPh sb="0" eb="2">
      <t>ショウケイ</t>
    </rPh>
    <phoneticPr fontId="3"/>
  </si>
  <si>
    <t>判定</t>
    <rPh sb="0" eb="2">
      <t>ハンテイ</t>
    </rPh>
    <phoneticPr fontId="3"/>
  </si>
  <si>
    <t>【従事年数20年以上】</t>
    <rPh sb="1" eb="5">
      <t>ジュウジネンスウ</t>
    </rPh>
    <rPh sb="7" eb="10">
      <t>ネンイジョウ</t>
    </rPh>
    <phoneticPr fontId="3"/>
  </si>
  <si>
    <t>【従事年数15年以上】</t>
    <rPh sb="1" eb="5">
      <t>ジュウジネンスウ</t>
    </rPh>
    <rPh sb="7" eb="8">
      <t>ネン</t>
    </rPh>
    <rPh sb="8" eb="10">
      <t>イジョウ</t>
    </rPh>
    <phoneticPr fontId="3"/>
  </si>
  <si>
    <t>【従事年数10年以上】</t>
    <rPh sb="1" eb="5">
      <t>ジュウジネンスウ</t>
    </rPh>
    <rPh sb="7" eb="10">
      <t>ネンイジョウ</t>
    </rPh>
    <phoneticPr fontId="3"/>
  </si>
  <si>
    <t>【従事年数20年以上】</t>
    <rPh sb="1" eb="5">
      <t>ジュウジネンスウ</t>
    </rPh>
    <rPh sb="7" eb="8">
      <t>ネン</t>
    </rPh>
    <rPh sb="8" eb="10">
      <t>イジョウ</t>
    </rPh>
    <phoneticPr fontId="3"/>
  </si>
  <si>
    <t>部長感謝状(一般廃棄物関係事業功労者）</t>
    <rPh sb="0" eb="5">
      <t>ブチョウカンシャジョウ</t>
    </rPh>
    <rPh sb="6" eb="11">
      <t>イッパンハイキブツ</t>
    </rPh>
    <rPh sb="11" eb="13">
      <t>カンケイ</t>
    </rPh>
    <rPh sb="13" eb="15">
      <t>ジギョウ</t>
    </rPh>
    <rPh sb="15" eb="18">
      <t>コウロウシャ</t>
    </rPh>
    <phoneticPr fontId="3"/>
  </si>
  <si>
    <t>部長感謝状(産業廃棄物関係事業功労者 不法投棄監視員の部)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3">
      <t>フホウトウキ</t>
    </rPh>
    <rPh sb="23" eb="26">
      <t>カンシイン</t>
    </rPh>
    <rPh sb="27" eb="28">
      <t>ブ</t>
    </rPh>
    <phoneticPr fontId="3"/>
  </si>
  <si>
    <t>部長感謝状(産業廃棄物関係事業功労者 排出事業者の部)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1">
      <t>ハイシュツ</t>
    </rPh>
    <rPh sb="21" eb="24">
      <t>ジギョウシャ</t>
    </rPh>
    <rPh sb="25" eb="26">
      <t>ブ</t>
    </rPh>
    <phoneticPr fontId="3"/>
  </si>
  <si>
    <t>部長感謝状(産業廃棄物関係事業功労者 処理業者の部)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3">
      <t>ショリギョウシャ</t>
    </rPh>
    <rPh sb="24" eb="25">
      <t>ブ</t>
    </rPh>
    <phoneticPr fontId="3"/>
  </si>
  <si>
    <t>部長感謝状(循環型社会形成推進功労者)</t>
    <rPh sb="0" eb="5">
      <t>ブチョウカンシャジョウ</t>
    </rPh>
    <rPh sb="6" eb="9">
      <t>ジュンカンガタ</t>
    </rPh>
    <rPh sb="9" eb="11">
      <t>シャカイ</t>
    </rPh>
    <rPh sb="11" eb="13">
      <t>ケイセイ</t>
    </rPh>
    <rPh sb="13" eb="15">
      <t>スイシン</t>
    </rPh>
    <rPh sb="15" eb="18">
      <t>コウロウシャ</t>
    </rPh>
    <phoneticPr fontId="3"/>
  </si>
  <si>
    <t>該当する項目を選択</t>
    <rPh sb="0" eb="2">
      <t>ガイトウ</t>
    </rPh>
    <rPh sb="4" eb="6">
      <t>コウモク</t>
    </rPh>
    <rPh sb="7" eb="9">
      <t>センタク</t>
    </rPh>
    <phoneticPr fontId="3"/>
  </si>
  <si>
    <t>作業員としての活動・従事年数合計</t>
    <rPh sb="0" eb="3">
      <t>サギョウイン</t>
    </rPh>
    <rPh sb="7" eb="9">
      <t>カツドウ</t>
    </rPh>
    <rPh sb="10" eb="12">
      <t>ジュウジ</t>
    </rPh>
    <rPh sb="12" eb="14">
      <t>ネンスウ</t>
    </rPh>
    <rPh sb="14" eb="16">
      <t>ゴウケイ</t>
    </rPh>
    <phoneticPr fontId="4"/>
  </si>
  <si>
    <t>部長感謝状審査票（個人）</t>
    <rPh sb="0" eb="2">
      <t>ブチョウ</t>
    </rPh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</si>
  <si>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【部長表彰条件：満45歳以上】</t>
    <rPh sb="1" eb="3">
      <t>ブチョウ</t>
    </rPh>
    <phoneticPr fontId="3"/>
  </si>
  <si>
    <t>知事表彰</t>
    <rPh sb="0" eb="2">
      <t>チジ</t>
    </rPh>
    <rPh sb="2" eb="4">
      <t>ヒョウショウ</t>
    </rPh>
    <phoneticPr fontId="3"/>
  </si>
  <si>
    <t>部長表彰</t>
    <rPh sb="0" eb="4">
      <t>ブチョウヒョウショウ</t>
    </rPh>
    <phoneticPr fontId="3"/>
  </si>
  <si>
    <t>【従事年数16年以上】</t>
    <rPh sb="1" eb="5">
      <t>ジュウジネンスウ</t>
    </rPh>
    <rPh sb="7" eb="10">
      <t>ネンイジョウ</t>
    </rPh>
    <phoneticPr fontId="3"/>
  </si>
  <si>
    <t>【従事年数10年以上】</t>
    <rPh sb="1" eb="5">
      <t>ジュウジネンスウ</t>
    </rPh>
    <rPh sb="7" eb="8">
      <t>ネン</t>
    </rPh>
    <rPh sb="8" eb="10">
      <t>イジョウ</t>
    </rPh>
    <phoneticPr fontId="3"/>
  </si>
  <si>
    <t>【従事年数5年以上】</t>
    <rPh sb="1" eb="5">
      <t>ジュウジネンスウ</t>
    </rPh>
    <rPh sb="6" eb="9">
      <t>ネンイジョウ</t>
    </rPh>
    <phoneticPr fontId="3"/>
  </si>
  <si>
    <t>【従事年数15年以上】</t>
    <rPh sb="1" eb="5">
      <t>ジュウジネンスウ</t>
    </rPh>
    <rPh sb="7" eb="10">
      <t>ネンイジョウ</t>
    </rPh>
    <phoneticPr fontId="3"/>
  </si>
  <si>
    <t>【概ね10年以上】</t>
    <rPh sb="1" eb="2">
      <t>オオム</t>
    </rPh>
    <rPh sb="5" eb="6">
      <t>ネン</t>
    </rPh>
    <rPh sb="6" eb="8">
      <t>イジョウ</t>
    </rPh>
    <phoneticPr fontId="3"/>
  </si>
  <si>
    <t>【概ね7年以上】</t>
    <rPh sb="1" eb="2">
      <t>オオム</t>
    </rPh>
    <rPh sb="4" eb="5">
      <t>ネン</t>
    </rPh>
    <rPh sb="5" eb="7">
      <t>イジョウ</t>
    </rPh>
    <phoneticPr fontId="3"/>
  </si>
  <si>
    <t>【概ね5年以上】</t>
    <rPh sb="1" eb="2">
      <t>オオム</t>
    </rPh>
    <rPh sb="4" eb="5">
      <t>ネン</t>
    </rPh>
    <rPh sb="5" eb="7">
      <t>イジョウ</t>
    </rPh>
    <phoneticPr fontId="3"/>
  </si>
  <si>
    <t>○</t>
  </si>
  <si>
    <t>・退職予定あり（〇年〇月〇日）
・非常勤（週〇日で、１日〇時間〇分）</t>
    <phoneticPr fontId="3"/>
  </si>
  <si>
    <t>昭和○○年○月○日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</si>
  <si>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現</t>
    <rPh sb="0" eb="1">
      <t>ゲン</t>
    </rPh>
    <phoneticPr fontId="3"/>
  </si>
  <si>
    <t>推薦区分</t>
    <rPh sb="0" eb="4">
      <t>スイセンクブン</t>
    </rPh>
    <phoneticPr fontId="3"/>
  </si>
  <si>
    <t>○○感謝状審査票（個人）</t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</si>
  <si>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○○市○○部○○課</t>
    <rPh sb="2" eb="3">
      <t>シ</t>
    </rPh>
    <rPh sb="5" eb="6">
      <t>ブ</t>
    </rPh>
    <rPh sb="8" eb="9">
      <t>カ</t>
    </rPh>
    <phoneticPr fontId="3"/>
  </si>
  <si>
    <t>○○　○○</t>
    <phoneticPr fontId="3"/>
  </si>
  <si>
    <t>０００－０００－００００</t>
    <phoneticPr fontId="3"/>
  </si>
  <si>
    <t>有</t>
    <rPh sb="0" eb="1">
      <t>ア</t>
    </rPh>
    <phoneticPr fontId="3"/>
  </si>
  <si>
    <t>第１回</t>
    <rPh sb="0" eb="1">
      <t>ダイ</t>
    </rPh>
    <rPh sb="2" eb="3">
      <t>カイ</t>
    </rPh>
    <phoneticPr fontId="3"/>
  </si>
  <si>
    <t>　開催年月日（受賞年月日）</t>
    <rPh sb="1" eb="3">
      <t>カイサイ</t>
    </rPh>
    <rPh sb="3" eb="6">
      <t>ネンガッピ</t>
    </rPh>
    <rPh sb="7" eb="12">
      <t>ジュショウネンガッピ</t>
    </rPh>
    <phoneticPr fontId="3"/>
  </si>
  <si>
    <t>千葉県廃棄物適正処理推進大会</t>
    <phoneticPr fontId="3"/>
  </si>
  <si>
    <t>平成１３年度</t>
    <rPh sb="0" eb="2">
      <t>ヘイセイ</t>
    </rPh>
    <rPh sb="4" eb="6">
      <t>ネンド</t>
    </rPh>
    <phoneticPr fontId="3"/>
  </si>
  <si>
    <t>平成１２年度</t>
    <rPh sb="0" eb="2">
      <t>ヘイセイ</t>
    </rPh>
    <rPh sb="4" eb="6">
      <t>ネンド</t>
    </rPh>
    <phoneticPr fontId="3"/>
  </si>
  <si>
    <t>平成１１年度</t>
    <rPh sb="0" eb="2">
      <t>ヘイセイ</t>
    </rPh>
    <rPh sb="4" eb="6">
      <t>ネンド</t>
    </rPh>
    <phoneticPr fontId="3"/>
  </si>
  <si>
    <t>平成１０年度</t>
    <rPh sb="0" eb="2">
      <t>ヘイセイ</t>
    </rPh>
    <rPh sb="4" eb="6">
      <t>ネンド</t>
    </rPh>
    <phoneticPr fontId="3"/>
  </si>
  <si>
    <t>平成９年度</t>
    <rPh sb="0" eb="2">
      <t>ヘイセイ</t>
    </rPh>
    <rPh sb="3" eb="5">
      <t>ネンド</t>
    </rPh>
    <phoneticPr fontId="3"/>
  </si>
  <si>
    <t>平成８年度</t>
    <rPh sb="0" eb="2">
      <t>ヘイセイ</t>
    </rPh>
    <rPh sb="3" eb="5">
      <t>ネンド</t>
    </rPh>
    <phoneticPr fontId="3"/>
  </si>
  <si>
    <t>平成７年度</t>
    <rPh sb="0" eb="2">
      <t>ヘイセイ</t>
    </rPh>
    <rPh sb="3" eb="5">
      <t>ネンド</t>
    </rPh>
    <phoneticPr fontId="3"/>
  </si>
  <si>
    <t>平成６年度</t>
    <rPh sb="0" eb="2">
      <t>ヘイセイ</t>
    </rPh>
    <rPh sb="3" eb="5">
      <t>ネンド</t>
    </rPh>
    <phoneticPr fontId="3"/>
  </si>
  <si>
    <t>平成５年度</t>
    <rPh sb="0" eb="2">
      <t>ヘイセイ</t>
    </rPh>
    <rPh sb="3" eb="5">
      <t>ネンド</t>
    </rPh>
    <phoneticPr fontId="3"/>
  </si>
  <si>
    <t>平成４年度</t>
    <rPh sb="0" eb="2">
      <t>ヘイセイ</t>
    </rPh>
    <rPh sb="3" eb="5">
      <t>ネンド</t>
    </rPh>
    <phoneticPr fontId="3"/>
  </si>
  <si>
    <t>平成３年度</t>
    <rPh sb="0" eb="2">
      <t>ヘイセイ</t>
    </rPh>
    <rPh sb="3" eb="5">
      <t>ネンド</t>
    </rPh>
    <phoneticPr fontId="3"/>
  </si>
  <si>
    <t>平成２年度</t>
    <rPh sb="0" eb="2">
      <t>ヘイセイ</t>
    </rPh>
    <rPh sb="3" eb="5">
      <t>ネンド</t>
    </rPh>
    <phoneticPr fontId="3"/>
  </si>
  <si>
    <t>第３８回</t>
    <rPh sb="0" eb="1">
      <t>ダイ</t>
    </rPh>
    <rPh sb="3" eb="4">
      <t>カイ</t>
    </rPh>
    <phoneticPr fontId="3"/>
  </si>
  <si>
    <t>第３７回</t>
    <rPh sb="0" eb="1">
      <t>ダイ</t>
    </rPh>
    <rPh sb="3" eb="4">
      <t>カイ</t>
    </rPh>
    <phoneticPr fontId="3"/>
  </si>
  <si>
    <t>第３６回</t>
    <rPh sb="0" eb="1">
      <t>ダイ</t>
    </rPh>
    <rPh sb="3" eb="4">
      <t>カイ</t>
    </rPh>
    <phoneticPr fontId="3"/>
  </si>
  <si>
    <t>第３５回</t>
    <rPh sb="0" eb="1">
      <t>ダイ</t>
    </rPh>
    <rPh sb="3" eb="4">
      <t>カイ</t>
    </rPh>
    <phoneticPr fontId="3"/>
  </si>
  <si>
    <t>第３４回</t>
    <rPh sb="0" eb="1">
      <t>ダイ</t>
    </rPh>
    <rPh sb="3" eb="4">
      <t>カイ</t>
    </rPh>
    <phoneticPr fontId="3"/>
  </si>
  <si>
    <t>第３３回</t>
    <rPh sb="0" eb="1">
      <t>ダイ</t>
    </rPh>
    <rPh sb="3" eb="4">
      <t>カイ</t>
    </rPh>
    <phoneticPr fontId="3"/>
  </si>
  <si>
    <t>第３２回</t>
    <rPh sb="0" eb="1">
      <t>ダイ</t>
    </rPh>
    <rPh sb="3" eb="4">
      <t>カイ</t>
    </rPh>
    <phoneticPr fontId="3"/>
  </si>
  <si>
    <t>第３１回</t>
    <rPh sb="0" eb="1">
      <t>ダイ</t>
    </rPh>
    <rPh sb="3" eb="4">
      <t>カイ</t>
    </rPh>
    <phoneticPr fontId="3"/>
  </si>
  <si>
    <t>第３０回</t>
    <rPh sb="0" eb="1">
      <t>ダイ</t>
    </rPh>
    <rPh sb="3" eb="4">
      <t>カイ</t>
    </rPh>
    <phoneticPr fontId="3"/>
  </si>
  <si>
    <t>第２９回</t>
    <rPh sb="0" eb="1">
      <t>ダイ</t>
    </rPh>
    <rPh sb="3" eb="4">
      <t>カイ</t>
    </rPh>
    <phoneticPr fontId="3"/>
  </si>
  <si>
    <t>第２８回</t>
    <rPh sb="0" eb="1">
      <t>ダイ</t>
    </rPh>
    <rPh sb="3" eb="4">
      <t>カイ</t>
    </rPh>
    <phoneticPr fontId="3"/>
  </si>
  <si>
    <t>第２７回</t>
    <rPh sb="0" eb="1">
      <t>ダイ</t>
    </rPh>
    <rPh sb="3" eb="4">
      <t>カイ</t>
    </rPh>
    <phoneticPr fontId="3"/>
  </si>
  <si>
    <t>平成１年度</t>
    <rPh sb="0" eb="2">
      <t>ヘイセイ</t>
    </rPh>
    <rPh sb="3" eb="5">
      <t>ネンド</t>
    </rPh>
    <phoneticPr fontId="3"/>
  </si>
  <si>
    <t>下にメッセージが表示された場合はご確認ください</t>
    <rPh sb="0" eb="1">
      <t>シタ</t>
    </rPh>
    <rPh sb="8" eb="10">
      <t>ヒョウジ</t>
    </rPh>
    <rPh sb="13" eb="15">
      <t>バアイ</t>
    </rPh>
    <rPh sb="17" eb="19">
      <t>カクニン</t>
    </rPh>
    <phoneticPr fontId="3"/>
  </si>
  <si>
    <t>令和5</t>
    <rPh sb="0" eb="2">
      <t>レイワ</t>
    </rPh>
    <phoneticPr fontId="3"/>
  </si>
  <si>
    <t>令和6</t>
    <rPh sb="0" eb="2">
      <t>レイワ</t>
    </rPh>
    <phoneticPr fontId="3"/>
  </si>
  <si>
    <t>令和4</t>
    <rPh sb="0" eb="2">
      <t>レイワ</t>
    </rPh>
    <phoneticPr fontId="3"/>
  </si>
  <si>
    <t>部長</t>
    <rPh sb="0" eb="2">
      <t>ブチョウ</t>
    </rPh>
    <phoneticPr fontId="3"/>
  </si>
  <si>
    <t>令和3</t>
    <rPh sb="0" eb="2">
      <t>レイワ</t>
    </rPh>
    <phoneticPr fontId="3"/>
  </si>
  <si>
    <t>令和2</t>
    <rPh sb="0" eb="2">
      <t>レイワ</t>
    </rPh>
    <phoneticPr fontId="3"/>
  </si>
  <si>
    <t>平成31</t>
    <rPh sb="0" eb="2">
      <t>ヘイセイ</t>
    </rPh>
    <phoneticPr fontId="3"/>
  </si>
  <si>
    <t>平成30</t>
    <rPh sb="0" eb="2">
      <t>ヘイセイ</t>
    </rPh>
    <phoneticPr fontId="3"/>
  </si>
  <si>
    <t>平成29</t>
    <rPh sb="0" eb="2">
      <t>ヘイセイ</t>
    </rPh>
    <phoneticPr fontId="3"/>
  </si>
  <si>
    <t>平成28</t>
    <rPh sb="0" eb="2">
      <t>ヘイセイ</t>
    </rPh>
    <phoneticPr fontId="3"/>
  </si>
  <si>
    <t>平成27</t>
    <rPh sb="0" eb="2">
      <t>ヘイセイ</t>
    </rPh>
    <phoneticPr fontId="3"/>
  </si>
  <si>
    <t>平成26</t>
    <rPh sb="0" eb="2">
      <t>ヘイセイ</t>
    </rPh>
    <phoneticPr fontId="3"/>
  </si>
  <si>
    <t>平成24</t>
    <rPh sb="0" eb="2">
      <t>ヘイセイ</t>
    </rPh>
    <phoneticPr fontId="3"/>
  </si>
  <si>
    <t>平成23</t>
    <rPh sb="0" eb="2">
      <t>ヘイセイ</t>
    </rPh>
    <phoneticPr fontId="3"/>
  </si>
  <si>
    <t>平成22</t>
    <rPh sb="0" eb="2">
      <t>ヘイセイ</t>
    </rPh>
    <phoneticPr fontId="3"/>
  </si>
  <si>
    <t>平成21</t>
    <rPh sb="0" eb="2">
      <t>ヘイセイ</t>
    </rPh>
    <phoneticPr fontId="3"/>
  </si>
  <si>
    <t>平成20</t>
    <rPh sb="0" eb="2">
      <t>ヘイセイ</t>
    </rPh>
    <phoneticPr fontId="3"/>
  </si>
  <si>
    <t>平成19</t>
    <rPh sb="0" eb="2">
      <t>ヘイセイ</t>
    </rPh>
    <phoneticPr fontId="3"/>
  </si>
  <si>
    <t>平成18</t>
    <rPh sb="0" eb="2">
      <t>ヘイセイ</t>
    </rPh>
    <phoneticPr fontId="3"/>
  </si>
  <si>
    <t>平成17</t>
    <rPh sb="0" eb="2">
      <t>ヘイセイ</t>
    </rPh>
    <phoneticPr fontId="3"/>
  </si>
  <si>
    <t>平成16</t>
    <rPh sb="0" eb="2">
      <t>ヘイセイ</t>
    </rPh>
    <phoneticPr fontId="3"/>
  </si>
  <si>
    <t>平成15</t>
    <rPh sb="0" eb="2">
      <t>ヘイセイ</t>
    </rPh>
    <phoneticPr fontId="3"/>
  </si>
  <si>
    <t>平成14</t>
    <rPh sb="0" eb="2">
      <t>ヘイセイ</t>
    </rPh>
    <phoneticPr fontId="3"/>
  </si>
  <si>
    <t>平成12</t>
    <rPh sb="0" eb="2">
      <t>ヘイセイ</t>
    </rPh>
    <phoneticPr fontId="3"/>
  </si>
  <si>
    <t>平成11</t>
    <rPh sb="0" eb="2">
      <t>ヘイセイ</t>
    </rPh>
    <phoneticPr fontId="3"/>
  </si>
  <si>
    <t>平成10</t>
    <rPh sb="0" eb="2">
      <t>ヘイセイ</t>
    </rPh>
    <phoneticPr fontId="3"/>
  </si>
  <si>
    <t>平成8</t>
    <rPh sb="0" eb="2">
      <t>ヘイセイ</t>
    </rPh>
    <phoneticPr fontId="3"/>
  </si>
  <si>
    <t>平成7</t>
    <rPh sb="0" eb="2">
      <t>ヘイセイ</t>
    </rPh>
    <phoneticPr fontId="3"/>
  </si>
  <si>
    <t>平成6</t>
    <rPh sb="0" eb="2">
      <t>ヘイセイ</t>
    </rPh>
    <phoneticPr fontId="3"/>
  </si>
  <si>
    <t>平成5</t>
    <rPh sb="0" eb="2">
      <t>ヘイセイ</t>
    </rPh>
    <phoneticPr fontId="3"/>
  </si>
  <si>
    <t>平成3</t>
    <rPh sb="0" eb="2">
      <t>ヘイセイ</t>
    </rPh>
    <phoneticPr fontId="3"/>
  </si>
  <si>
    <t>平成2</t>
    <rPh sb="0" eb="2">
      <t>ヘイセイ</t>
    </rPh>
    <phoneticPr fontId="3"/>
  </si>
  <si>
    <t>会長</t>
    <rPh sb="0" eb="2">
      <t>カイチョウ</t>
    </rPh>
    <phoneticPr fontId="3"/>
  </si>
  <si>
    <t>平成1</t>
    <rPh sb="0" eb="2">
      <t>ヘイセイ</t>
    </rPh>
    <phoneticPr fontId="3"/>
  </si>
  <si>
    <t>↓消さない</t>
    <rPh sb="1" eb="2">
      <t>ケ</t>
    </rPh>
    <phoneticPr fontId="3"/>
  </si>
  <si>
    <t>千葉県環境衛生大会</t>
    <rPh sb="3" eb="7">
      <t>カンキョウエイセイ</t>
    </rPh>
    <rPh sb="7" eb="9">
      <t>タイカイ</t>
    </rPh>
    <phoneticPr fontId="3"/>
  </si>
  <si>
    <r>
      <t>（３） 年齢及び従事年数は、</t>
    </r>
    <r>
      <rPr>
        <u/>
        <sz val="11"/>
        <rFont val="ＭＳ Ｐゴシック"/>
        <family val="3"/>
        <charset val="128"/>
      </rPr>
      <t>対象年4月1日現在とする</t>
    </r>
    <r>
      <rPr>
        <sz val="11"/>
        <color theme="1"/>
        <rFont val="游ゴシック"/>
        <family val="2"/>
        <charset val="128"/>
        <scheme val="minor"/>
      </rPr>
      <t>。</t>
    </r>
    <rPh sb="4" eb="6">
      <t>ネンレイ</t>
    </rPh>
    <rPh sb="6" eb="7">
      <t>オヨ</t>
    </rPh>
    <rPh sb="8" eb="10">
      <t>ジュウジ</t>
    </rPh>
    <rPh sb="10" eb="12">
      <t>ネンスウ</t>
    </rPh>
    <rPh sb="14" eb="17">
      <t>タイショウネン</t>
    </rPh>
    <rPh sb="17" eb="18">
      <t>ヘイネン</t>
    </rPh>
    <rPh sb="18" eb="19">
      <t>ガツ</t>
    </rPh>
    <rPh sb="20" eb="21">
      <t>ヒ</t>
    </rPh>
    <rPh sb="21" eb="23">
      <t>ゲンザイ</t>
    </rPh>
    <phoneticPr fontId="4"/>
  </si>
  <si>
    <t>【知事表彰条件：満60歳以上】</t>
    <phoneticPr fontId="3"/>
  </si>
  <si>
    <t>【部長表彰条件：満55歳以上】</t>
    <rPh sb="1" eb="3">
      <t>ブチョウ</t>
    </rPh>
    <phoneticPr fontId="3"/>
  </si>
  <si>
    <t>　</t>
    <phoneticPr fontId="3"/>
  </si>
  <si>
    <t xml:space="preserve">・退職予定あり（令和７年３月３１日）
・非常勤（週４日で、１日７時間１５分）
</t>
    <rPh sb="8" eb="10">
      <t>レイワ</t>
    </rPh>
    <phoneticPr fontId="3"/>
  </si>
  <si>
    <t>職歴欄には推薦の対象となる業務を記載する。従事期間は昭・平・令・現を選択し年月日を入力する。（「現」は「現在に至る」を意味する）
職務内容、勤務形態はどちらかに〇をつけ、休職の有無について記入する。
非常勤については勤務時間を、休職については休職期間を備考欄に記入する。</t>
    <rPh sb="0" eb="2">
      <t>ショクレキ</t>
    </rPh>
    <rPh sb="2" eb="3">
      <t>ラン</t>
    </rPh>
    <rPh sb="5" eb="7">
      <t>スイセン</t>
    </rPh>
    <rPh sb="8" eb="10">
      <t>タイショウ</t>
    </rPh>
    <rPh sb="13" eb="15">
      <t>ギョウム</t>
    </rPh>
    <rPh sb="16" eb="18">
      <t>キサイ</t>
    </rPh>
    <rPh sb="21" eb="25">
      <t>ジュウジキカン</t>
    </rPh>
    <rPh sb="37" eb="39">
      <t>ネンゲツ</t>
    </rPh>
    <rPh sb="39" eb="40">
      <t>ヒ</t>
    </rPh>
    <rPh sb="41" eb="43">
      <t>ニュウリョク</t>
    </rPh>
    <rPh sb="48" eb="49">
      <t>ゲン</t>
    </rPh>
    <rPh sb="52" eb="54">
      <t>ゲンザイ</t>
    </rPh>
    <rPh sb="55" eb="56">
      <t>イタ</t>
    </rPh>
    <rPh sb="59" eb="61">
      <t>イミ</t>
    </rPh>
    <rPh sb="65" eb="69">
      <t>ショクムナイヨウ</t>
    </rPh>
    <rPh sb="70" eb="72">
      <t>キンム</t>
    </rPh>
    <rPh sb="72" eb="74">
      <t>ケイタイ</t>
    </rPh>
    <rPh sb="85" eb="87">
      <t>キュウショク</t>
    </rPh>
    <rPh sb="88" eb="90">
      <t>ウム</t>
    </rPh>
    <rPh sb="94" eb="96">
      <t>キニュウ</t>
    </rPh>
    <rPh sb="100" eb="103">
      <t>ヒジョウキン</t>
    </rPh>
    <rPh sb="108" eb="110">
      <t>キンム</t>
    </rPh>
    <rPh sb="110" eb="112">
      <t>ジカン</t>
    </rPh>
    <rPh sb="114" eb="116">
      <t>キュウショク</t>
    </rPh>
    <rPh sb="121" eb="123">
      <t>キュウショク</t>
    </rPh>
    <rPh sb="123" eb="125">
      <t>キカン</t>
    </rPh>
    <rPh sb="126" eb="129">
      <t>ビコウラン</t>
    </rPh>
    <rPh sb="130" eb="132">
      <t>キニュウ</t>
    </rPh>
    <phoneticPr fontId="4"/>
  </si>
  <si>
    <t>産業廃棄物関係事業功労者</t>
  </si>
  <si>
    <t>同社　取締役に就任</t>
    <rPh sb="0" eb="2">
      <t>ドウシャ</t>
    </rPh>
    <rPh sb="3" eb="6">
      <t>トリシマリヤク</t>
    </rPh>
    <rPh sb="7" eb="9">
      <t>シュウニン</t>
    </rPh>
    <phoneticPr fontId="3"/>
  </si>
  <si>
    <t>同社　業務部　主任（再任用）</t>
    <rPh sb="0" eb="2">
      <t>ドウシャ</t>
    </rPh>
    <rPh sb="3" eb="6">
      <t>ギョウムブ</t>
    </rPh>
    <rPh sb="7" eb="9">
      <t>シュニン</t>
    </rPh>
    <rPh sb="10" eb="13">
      <t>サイニンヨウ</t>
    </rPh>
    <phoneticPr fontId="3"/>
  </si>
  <si>
    <t>同社　業務部　部長</t>
    <rPh sb="0" eb="2">
      <t>ドウシャ</t>
    </rPh>
    <rPh sb="3" eb="6">
      <t>ギョウムブ</t>
    </rPh>
    <rPh sb="7" eb="9">
      <t>ブチョウ</t>
    </rPh>
    <phoneticPr fontId="3"/>
  </si>
  <si>
    <t>株式会社○○　入社　</t>
    <rPh sb="0" eb="4">
      <t>カブシキガイシャ</t>
    </rPh>
    <rPh sb="7" eb="9">
      <t>ニュウシャ</t>
    </rPh>
    <phoneticPr fontId="3"/>
  </si>
  <si>
    <t>【部長表彰条件：満45歳以上】</t>
    <rPh sb="1" eb="3">
      <t>ブチョウ</t>
    </rPh>
    <phoneticPr fontId="3"/>
  </si>
  <si>
    <t>【従事年数15年以上】</t>
    <rPh sb="7" eb="8">
      <t>ネン</t>
    </rPh>
    <rPh sb="8" eb="10">
      <t>イジョウ</t>
    </rPh>
    <phoneticPr fontId="3"/>
  </si>
  <si>
    <t>千葉県内での功績を具体的に記載してください。
（セルを広げて入力してください）</t>
    <rPh sb="0" eb="4">
      <t>チバケンナイ</t>
    </rPh>
    <rPh sb="6" eb="8">
      <t>コウセキ</t>
    </rPh>
    <rPh sb="9" eb="12">
      <t>グタイテキ</t>
    </rPh>
    <rPh sb="13" eb="15">
      <t>キサイ</t>
    </rPh>
    <rPh sb="28" eb="29">
      <t>ヒロ</t>
    </rPh>
    <rPh sb="31" eb="3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</si>
</sst>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1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vertical="center" textRotation="255"/>
    </xf>
    <xf numFmtId="0" fontId="5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 textRotation="255"/>
    </xf>
    <xf numFmtId="0" fontId="6" fillId="0" borderId="0" xfId="1" applyFont="1" applyAlignment="1">
      <alignment horizontal="left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center" vertical="top"/>
    </xf>
    <xf numFmtId="0" fontId="1" fillId="0" borderId="0" xfId="2"/>
    <xf numFmtId="0" fontId="14" fillId="0" borderId="0" xfId="2" applyFont="1"/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left" vertical="center"/>
    </xf>
    <xf numFmtId="58" fontId="1" fillId="0" borderId="1" xfId="2" applyNumberFormat="1" applyBorder="1" applyAlignment="1">
      <alignment horizontal="left" vertical="center"/>
    </xf>
    <xf numFmtId="0" fontId="1" fillId="0" borderId="1" xfId="2" applyBorder="1"/>
    <xf numFmtId="0" fontId="1" fillId="0" borderId="1" xfId="2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1" fillId="0" borderId="15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11" fillId="0" borderId="30" xfId="1" applyFont="1" applyBorder="1" applyAlignment="1">
      <alignment horizontal="right" vertical="center"/>
    </xf>
    <xf numFmtId="0" fontId="11" fillId="0" borderId="31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7" fontId="11" fillId="0" borderId="30" xfId="1" applyNumberFormat="1" applyFont="1" applyBorder="1" applyAlignment="1">
      <alignment horizontal="right" vertical="center"/>
    </xf>
    <xf numFmtId="177" fontId="11" fillId="0" borderId="15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center"/>
    </xf>
    <xf numFmtId="0" fontId="11" fillId="0" borderId="1" xfId="1" applyFont="1" applyBorder="1" applyAlignment="1">
      <alignment vertical="center" textRotation="255"/>
    </xf>
    <xf numFmtId="0" fontId="11" fillId="0" borderId="1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177" fontId="11" fillId="2" borderId="15" xfId="1" applyNumberFormat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horizontal="right" vertical="center"/>
    </xf>
    <xf numFmtId="0" fontId="0" fillId="0" borderId="32" xfId="0" applyBorder="1">
      <alignment vertical="center"/>
    </xf>
    <xf numFmtId="0" fontId="16" fillId="0" borderId="1" xfId="0" applyFont="1" applyBorder="1">
      <alignment vertical="center"/>
    </xf>
    <xf numFmtId="56" fontId="0" fillId="0" borderId="0" xfId="0" applyNumberFormat="1">
      <alignment vertical="center"/>
    </xf>
    <xf numFmtId="0" fontId="0" fillId="0" borderId="34" xfId="0" applyBorder="1" applyAlignment="1">
      <alignment horizontal="left" vertical="center"/>
    </xf>
    <xf numFmtId="0" fontId="0" fillId="0" borderId="34" xfId="0" applyBorder="1">
      <alignment vertical="center"/>
    </xf>
    <xf numFmtId="0" fontId="22" fillId="0" borderId="1" xfId="0" applyFont="1" applyBorder="1">
      <alignment vertical="center"/>
    </xf>
    <xf numFmtId="58" fontId="0" fillId="0" borderId="0" xfId="0" applyNumberForma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21" fillId="0" borderId="0" xfId="0" applyFont="1">
      <alignment vertical="center"/>
    </xf>
    <xf numFmtId="0" fontId="5" fillId="0" borderId="13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5" fillId="0" borderId="11" xfId="1" applyFont="1" applyBorder="1" applyAlignment="1">
      <alignment vertical="top"/>
    </xf>
    <xf numFmtId="0" fontId="5" fillId="0" borderId="12" xfId="1" applyFont="1" applyBorder="1" applyAlignment="1">
      <alignment vertical="top"/>
    </xf>
    <xf numFmtId="0" fontId="19" fillId="0" borderId="0" xfId="0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0" xfId="1" applyFont="1" applyAlignment="1">
      <alignment vertical="top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shrinkToFit="1"/>
    </xf>
    <xf numFmtId="0" fontId="6" fillId="0" borderId="6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right" vertical="center"/>
    </xf>
    <xf numFmtId="0" fontId="11" fillId="0" borderId="11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/>
    </xf>
    <xf numFmtId="0" fontId="5" fillId="0" borderId="13" xfId="1" applyFont="1" applyBorder="1" applyAlignment="1">
      <alignment horizontal="left" vertical="top"/>
    </xf>
    <xf numFmtId="0" fontId="5" fillId="0" borderId="16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57" fontId="11" fillId="0" borderId="9" xfId="1" applyNumberFormat="1" applyFont="1" applyBorder="1" applyAlignment="1">
      <alignment horizontal="center" vertical="center" wrapText="1"/>
    </xf>
    <xf numFmtId="57" fontId="11" fillId="0" borderId="12" xfId="1" applyNumberFormat="1" applyFont="1" applyBorder="1" applyAlignment="1">
      <alignment horizontal="center" vertical="center" wrapText="1"/>
    </xf>
    <xf numFmtId="57" fontId="6" fillId="0" borderId="11" xfId="1" applyNumberFormat="1" applyFont="1" applyBorder="1" applyAlignment="1">
      <alignment horizontal="center" vertical="center" wrapText="1" shrinkToFit="1"/>
    </xf>
    <xf numFmtId="57" fontId="6" fillId="0" borderId="15" xfId="1" applyNumberFormat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distributed" vertical="center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2" xfId="1" applyFont="1" applyBorder="1" applyAlignment="1">
      <alignment horizontal="distributed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left" vertical="center"/>
    </xf>
    <xf numFmtId="178" fontId="6" fillId="0" borderId="6" xfId="1" applyNumberFormat="1" applyFont="1" applyBorder="1" applyAlignment="1">
      <alignment horizontal="left" vertical="center"/>
    </xf>
    <xf numFmtId="178" fontId="6" fillId="0" borderId="7" xfId="1" applyNumberFormat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57" fontId="6" fillId="0" borderId="8" xfId="1" applyNumberFormat="1" applyFont="1" applyBorder="1" applyAlignment="1">
      <alignment horizontal="center" vertical="center" wrapText="1" shrinkToFit="1"/>
    </xf>
    <xf numFmtId="57" fontId="6" fillId="0" borderId="14" xfId="1" applyNumberFormat="1" applyFont="1" applyBorder="1" applyAlignment="1">
      <alignment horizontal="center" vertical="center" wrapText="1" shrinkToFit="1"/>
    </xf>
    <xf numFmtId="176" fontId="6" fillId="0" borderId="14" xfId="1" applyNumberFormat="1" applyFont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10" fillId="0" borderId="8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5" fillId="0" borderId="9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23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0" fillId="0" borderId="4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 textRotation="255" shrinkToFit="1"/>
    </xf>
    <xf numFmtId="0" fontId="19" fillId="0" borderId="13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1" fillId="0" borderId="5" xfId="2" applyBorder="1" applyAlignment="1">
      <alignment horizontal="left" vertical="center"/>
    </xf>
    <xf numFmtId="0" fontId="1" fillId="0" borderId="7" xfId="2" applyBorder="1" applyAlignment="1">
      <alignment horizontal="left" vertical="center"/>
    </xf>
    <xf numFmtId="0" fontId="1" fillId="0" borderId="5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</cellXfs>
  <cellStyles count="3">
    <cellStyle name="標準" xfId="0" builtinId="0"/>
    <cellStyle name="標準 2" xfId="1" xr:uid="{8E64D722-9A0C-4A5B-9BF1-65A45B52D4C7}"/>
    <cellStyle name="標準 3" xfId="2" xr:uid="{F0A8E627-05B9-42DE-8998-1D731D01CCE3}"/>
  </cellStyles>
  <dxfs count="51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3</xdr:row>
      <xdr:rowOff>140970</xdr:rowOff>
    </xdr:from>
    <xdr:to>
      <xdr:col>9</xdr:col>
      <xdr:colOff>502920</xdr:colOff>
      <xdr:row>19</xdr:row>
      <xdr:rowOff>26670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70C7CC-65E8-C725-B927-8E9C21BE4CC3}"/>
            </a:ext>
          </a:extLst>
        </xdr:cNvPr>
        <xdr:cNvSpPr/>
      </xdr:nvSpPr>
      <xdr:spPr>
        <a:xfrm>
          <a:off x="963930" y="826770"/>
          <a:ext cx="7863840" cy="35433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本シートは変更しないでください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6</xdr:row>
      <xdr:rowOff>45720</xdr:rowOff>
    </xdr:from>
    <xdr:to>
      <xdr:col>12</xdr:col>
      <xdr:colOff>217170</xdr:colOff>
      <xdr:row>21</xdr:row>
      <xdr:rowOff>160020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258603-7797-4D7C-99A7-5BFAC3E3833A}"/>
            </a:ext>
          </a:extLst>
        </xdr:cNvPr>
        <xdr:cNvSpPr/>
      </xdr:nvSpPr>
      <xdr:spPr>
        <a:xfrm>
          <a:off x="567690" y="1493520"/>
          <a:ext cx="8079105" cy="36861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本シートは変更しないでください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238125</xdr:rowOff>
    </xdr:from>
    <xdr:to>
      <xdr:col>27</xdr:col>
      <xdr:colOff>497205</xdr:colOff>
      <xdr:row>16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959E72-AED6-4547-A4BF-7B40FEBB2C98}"/>
            </a:ext>
          </a:extLst>
        </xdr:cNvPr>
        <xdr:cNvSpPr/>
      </xdr:nvSpPr>
      <xdr:spPr>
        <a:xfrm>
          <a:off x="295275" y="933450"/>
          <a:ext cx="8079105" cy="36861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本シートは変更しないでください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1068705</xdr:colOff>
      <xdr:row>19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FC1CE81-AB40-4A00-B971-3E40D3608D91}"/>
            </a:ext>
          </a:extLst>
        </xdr:cNvPr>
        <xdr:cNvSpPr/>
      </xdr:nvSpPr>
      <xdr:spPr>
        <a:xfrm>
          <a:off x="1466850" y="1066800"/>
          <a:ext cx="8079105" cy="36861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本シートは使用しないでください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55C0-3251-438A-9A65-614BFC9D2738}">
  <sheetPr>
    <tabColor rgb="FFFF0000"/>
    <pageSetUpPr fitToPage="1"/>
  </sheetPr>
  <dimension ref="A1:AB45"/>
  <sheetViews>
    <sheetView tabSelected="1" view="pageBreakPreview" zoomScaleNormal="90" zoomScaleSheetLayoutView="100" zoomScalePageLayoutView="60" workbookViewId="0">
      <selection activeCell="U6" sqref="U6:AA6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7" ht="30" customHeight="1">
      <c r="A1" s="183" t="s">
        <v>150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84" t="s">
        <v>148</v>
      </c>
      <c r="Y2" s="184"/>
      <c r="Z2" s="184"/>
      <c r="AA2" s="184"/>
    </row>
    <row r="3" spans="1:27" ht="30" customHeight="1">
      <c r="A3" s="144" t="s">
        <v>0</v>
      </c>
      <c r="B3" s="144"/>
      <c r="C3" s="104" t="s">
        <v>82</v>
      </c>
      <c r="D3" s="105"/>
      <c r="E3" s="105">
        <v>6</v>
      </c>
      <c r="F3" s="105"/>
      <c r="G3" s="149" t="s">
        <v>83</v>
      </c>
      <c r="H3" s="149"/>
      <c r="I3" s="149"/>
      <c r="J3" s="150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103" t="s">
        <v>165</v>
      </c>
      <c r="X3" s="179"/>
      <c r="Y3" s="180"/>
      <c r="Z3" s="181" t="str">
        <f>VLOOKUP($C$4,'✕(変更しない)項目'!$D$2:$E$4,2,0)</f>
        <v>不法投棄監視員の部</v>
      </c>
      <c r="AA3" s="182"/>
    </row>
    <row r="4" spans="1:27" ht="30" customHeight="1">
      <c r="A4" s="169" t="s">
        <v>1</v>
      </c>
      <c r="B4" s="170"/>
      <c r="C4" s="173" t="s">
        <v>242</v>
      </c>
      <c r="D4" s="174"/>
      <c r="E4" s="174"/>
      <c r="F4" s="174"/>
      <c r="G4" s="174"/>
      <c r="H4" s="174"/>
      <c r="I4" s="174"/>
      <c r="J4" s="175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103"/>
      <c r="X4" s="179"/>
      <c r="Y4" s="180"/>
      <c r="Z4" s="181" t="str">
        <f>VLOOKUP($C$4,'✕(変更しない)項目'!D2:F4,3,0)</f>
        <v>産業廃棄物排出事業者の部</v>
      </c>
      <c r="AA4" s="182"/>
    </row>
    <row r="5" spans="1:27" ht="30" customHeight="1">
      <c r="A5" s="171"/>
      <c r="B5" s="172"/>
      <c r="C5" s="176"/>
      <c r="D5" s="177"/>
      <c r="E5" s="177"/>
      <c r="F5" s="177"/>
      <c r="G5" s="177"/>
      <c r="H5" s="177"/>
      <c r="I5" s="177"/>
      <c r="J5" s="178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03"/>
      <c r="X5" s="179" t="s">
        <v>161</v>
      </c>
      <c r="Y5" s="180"/>
      <c r="Z5" s="181" t="str">
        <f>VLOOKUP($C$4,'✕(変更しない)項目'!D2:G4,4,0)</f>
        <v>産業廃棄物処理業者の部</v>
      </c>
      <c r="AA5" s="182"/>
    </row>
    <row r="6" spans="1:27" ht="20.25" customHeight="1">
      <c r="A6" s="151" t="s">
        <v>2</v>
      </c>
      <c r="B6" s="151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  <c r="Q6" s="104" t="s">
        <v>4</v>
      </c>
      <c r="R6" s="105"/>
      <c r="S6" s="105"/>
      <c r="T6" s="106"/>
      <c r="U6" s="155"/>
      <c r="V6" s="156"/>
      <c r="W6" s="156"/>
      <c r="X6" s="156"/>
      <c r="Y6" s="156"/>
      <c r="Z6" s="156"/>
      <c r="AA6" s="157"/>
    </row>
    <row r="7" spans="1:27" ht="20.25" customHeight="1">
      <c r="A7" s="158" t="s">
        <v>3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  <c r="Q7" s="82" t="s">
        <v>5</v>
      </c>
      <c r="R7" s="83"/>
      <c r="S7" s="83"/>
      <c r="T7" s="83"/>
      <c r="U7" s="166" t="s">
        <v>61</v>
      </c>
      <c r="V7" s="167"/>
      <c r="W7" s="168"/>
      <c r="X7" s="168"/>
      <c r="Y7" s="167" t="s">
        <v>59</v>
      </c>
      <c r="Z7" s="167"/>
      <c r="AA7" s="140" t="str">
        <f>IF(Z3="個人",'✕(変更しない)項目'!E7,'✕(変更しない)項目'!E6)</f>
        <v>【部長表彰条件：満45歳以上】</v>
      </c>
    </row>
    <row r="8" spans="1:27" ht="18" customHeight="1">
      <c r="A8" s="84"/>
      <c r="B8" s="127"/>
      <c r="C8" s="163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5"/>
      <c r="Q8" s="84"/>
      <c r="R8" s="85"/>
      <c r="S8" s="85"/>
      <c r="T8" s="85"/>
      <c r="U8" s="142" t="s">
        <v>60</v>
      </c>
      <c r="V8" s="143"/>
      <c r="W8" s="143"/>
      <c r="X8" s="143"/>
      <c r="Y8" s="143"/>
      <c r="Z8" s="143"/>
      <c r="AA8" s="141"/>
    </row>
    <row r="9" spans="1:27" ht="34.5" customHeight="1">
      <c r="A9" s="144" t="s">
        <v>6</v>
      </c>
      <c r="B9" s="144"/>
      <c r="C9" s="145" t="s">
        <v>7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7"/>
    </row>
    <row r="10" spans="1:27" ht="22.5" customHeight="1">
      <c r="A10" s="144" t="s">
        <v>8</v>
      </c>
      <c r="B10" s="144"/>
      <c r="C10" s="148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50"/>
    </row>
    <row r="11" spans="1:27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130" t="s">
        <v>9</v>
      </c>
      <c r="B12" s="130" t="s">
        <v>24</v>
      </c>
      <c r="C12" s="130"/>
      <c r="D12" s="130"/>
      <c r="E12" s="130"/>
      <c r="F12" s="130"/>
      <c r="G12" s="130"/>
      <c r="H12" s="130"/>
      <c r="I12" s="82" t="s">
        <v>25</v>
      </c>
      <c r="J12" s="83"/>
      <c r="K12" s="83"/>
      <c r="L12" s="83"/>
      <c r="M12" s="83"/>
      <c r="N12" s="83"/>
      <c r="O12" s="83"/>
      <c r="P12" s="126"/>
      <c r="Q12" s="82" t="s">
        <v>26</v>
      </c>
      <c r="R12" s="83"/>
      <c r="S12" s="83"/>
      <c r="T12" s="126"/>
      <c r="U12" s="132" t="s">
        <v>27</v>
      </c>
      <c r="V12" s="133"/>
      <c r="W12" s="132" t="s">
        <v>28</v>
      </c>
      <c r="X12" s="133"/>
      <c r="Y12" s="14" t="s">
        <v>29</v>
      </c>
      <c r="Z12" s="82" t="s">
        <v>10</v>
      </c>
      <c r="AA12" s="126"/>
    </row>
    <row r="13" spans="1:27" ht="18.75" customHeight="1">
      <c r="A13" s="131"/>
      <c r="B13" s="131"/>
      <c r="C13" s="131"/>
      <c r="D13" s="131"/>
      <c r="E13" s="131"/>
      <c r="F13" s="131"/>
      <c r="G13" s="131"/>
      <c r="H13" s="131"/>
      <c r="I13" s="84"/>
      <c r="J13" s="85"/>
      <c r="K13" s="85"/>
      <c r="L13" s="85"/>
      <c r="M13" s="85"/>
      <c r="N13" s="85"/>
      <c r="O13" s="85"/>
      <c r="P13" s="127"/>
      <c r="Q13" s="84"/>
      <c r="R13" s="85"/>
      <c r="S13" s="85"/>
      <c r="T13" s="127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4"/>
      <c r="AA13" s="127"/>
    </row>
    <row r="14" spans="1:27" ht="13.5" customHeight="1">
      <c r="A14" s="128" t="s">
        <v>11</v>
      </c>
      <c r="B14" s="110"/>
      <c r="C14" s="111"/>
      <c r="D14" s="111"/>
      <c r="E14" s="111"/>
      <c r="F14" s="111"/>
      <c r="G14" s="111"/>
      <c r="H14" s="112"/>
      <c r="I14" s="28" t="s">
        <v>12</v>
      </c>
      <c r="J14" s="55"/>
      <c r="K14" s="38"/>
      <c r="L14" s="35" t="s">
        <v>62</v>
      </c>
      <c r="M14" s="38"/>
      <c r="N14" s="35" t="s">
        <v>66</v>
      </c>
      <c r="O14" s="38"/>
      <c r="P14" s="36" t="s">
        <v>65</v>
      </c>
      <c r="Q14" s="116"/>
      <c r="R14" s="118" t="s">
        <v>62</v>
      </c>
      <c r="S14" s="86"/>
      <c r="T14" s="120" t="s">
        <v>63</v>
      </c>
      <c r="U14" s="122"/>
      <c r="V14" s="124"/>
      <c r="W14" s="122"/>
      <c r="X14" s="124"/>
      <c r="Y14" s="74"/>
      <c r="Z14" s="134" t="s">
        <v>162</v>
      </c>
      <c r="AA14" s="135"/>
    </row>
    <row r="15" spans="1:27" ht="13.5" customHeight="1">
      <c r="A15" s="129"/>
      <c r="B15" s="113"/>
      <c r="C15" s="114"/>
      <c r="D15" s="114"/>
      <c r="E15" s="114"/>
      <c r="F15" s="114"/>
      <c r="G15" s="114"/>
      <c r="H15" s="115"/>
      <c r="I15" s="29" t="s">
        <v>13</v>
      </c>
      <c r="J15" s="54"/>
      <c r="K15" s="39"/>
      <c r="L15" s="33" t="s">
        <v>62</v>
      </c>
      <c r="M15" s="39"/>
      <c r="N15" s="33" t="s">
        <v>66</v>
      </c>
      <c r="O15" s="39"/>
      <c r="P15" s="34" t="s">
        <v>65</v>
      </c>
      <c r="Q15" s="117"/>
      <c r="R15" s="119"/>
      <c r="S15" s="87"/>
      <c r="T15" s="121"/>
      <c r="U15" s="123"/>
      <c r="V15" s="125"/>
      <c r="W15" s="123"/>
      <c r="X15" s="125"/>
      <c r="Y15" s="75"/>
      <c r="Z15" s="136"/>
      <c r="AA15" s="137"/>
    </row>
    <row r="16" spans="1:27" ht="13.5" customHeight="1">
      <c r="A16" s="129"/>
      <c r="B16" s="110"/>
      <c r="C16" s="111"/>
      <c r="D16" s="111"/>
      <c r="E16" s="111"/>
      <c r="F16" s="111"/>
      <c r="G16" s="111"/>
      <c r="H16" s="112"/>
      <c r="I16" s="28" t="s">
        <v>12</v>
      </c>
      <c r="J16" s="55"/>
      <c r="K16" s="38"/>
      <c r="L16" s="35" t="s">
        <v>62</v>
      </c>
      <c r="M16" s="38"/>
      <c r="N16" s="35" t="s">
        <v>66</v>
      </c>
      <c r="O16" s="38"/>
      <c r="P16" s="36" t="s">
        <v>65</v>
      </c>
      <c r="Q16" s="116"/>
      <c r="R16" s="118" t="s">
        <v>62</v>
      </c>
      <c r="S16" s="86"/>
      <c r="T16" s="120" t="s">
        <v>63</v>
      </c>
      <c r="U16" s="122"/>
      <c r="V16" s="124"/>
      <c r="W16" s="122"/>
      <c r="X16" s="124"/>
      <c r="Y16" s="74"/>
      <c r="Z16" s="136"/>
      <c r="AA16" s="137"/>
    </row>
    <row r="17" spans="1:27" ht="13.15" customHeight="1">
      <c r="A17" s="129"/>
      <c r="B17" s="113"/>
      <c r="C17" s="114"/>
      <c r="D17" s="114"/>
      <c r="E17" s="114"/>
      <c r="F17" s="114"/>
      <c r="G17" s="114"/>
      <c r="H17" s="115"/>
      <c r="I17" s="29" t="s">
        <v>13</v>
      </c>
      <c r="J17" s="54"/>
      <c r="K17" s="39"/>
      <c r="L17" s="33" t="s">
        <v>62</v>
      </c>
      <c r="M17" s="39"/>
      <c r="N17" s="33" t="s">
        <v>66</v>
      </c>
      <c r="O17" s="39"/>
      <c r="P17" s="34" t="s">
        <v>65</v>
      </c>
      <c r="Q17" s="117"/>
      <c r="R17" s="119"/>
      <c r="S17" s="87"/>
      <c r="T17" s="121"/>
      <c r="U17" s="123"/>
      <c r="V17" s="125"/>
      <c r="W17" s="123"/>
      <c r="X17" s="125"/>
      <c r="Y17" s="75"/>
      <c r="Z17" s="136"/>
      <c r="AA17" s="137"/>
    </row>
    <row r="18" spans="1:27" ht="13.5" customHeight="1">
      <c r="A18" s="129"/>
      <c r="B18" s="110"/>
      <c r="C18" s="111"/>
      <c r="D18" s="111"/>
      <c r="E18" s="111"/>
      <c r="F18" s="111"/>
      <c r="G18" s="111"/>
      <c r="H18" s="112"/>
      <c r="I18" s="28" t="s">
        <v>12</v>
      </c>
      <c r="J18" s="55"/>
      <c r="K18" s="38"/>
      <c r="L18" s="35" t="s">
        <v>62</v>
      </c>
      <c r="M18" s="38"/>
      <c r="N18" s="35" t="s">
        <v>66</v>
      </c>
      <c r="O18" s="38"/>
      <c r="P18" s="36" t="s">
        <v>65</v>
      </c>
      <c r="Q18" s="116"/>
      <c r="R18" s="118" t="s">
        <v>62</v>
      </c>
      <c r="S18" s="86"/>
      <c r="T18" s="120" t="s">
        <v>63</v>
      </c>
      <c r="U18" s="122"/>
      <c r="V18" s="124"/>
      <c r="W18" s="122"/>
      <c r="X18" s="124"/>
      <c r="Y18" s="74"/>
      <c r="Z18" s="136"/>
      <c r="AA18" s="137"/>
    </row>
    <row r="19" spans="1:27" ht="13.5" customHeight="1">
      <c r="A19" s="129"/>
      <c r="B19" s="113"/>
      <c r="C19" s="114"/>
      <c r="D19" s="114"/>
      <c r="E19" s="114"/>
      <c r="F19" s="114"/>
      <c r="G19" s="114"/>
      <c r="H19" s="115"/>
      <c r="I19" s="29" t="s">
        <v>13</v>
      </c>
      <c r="J19" s="54"/>
      <c r="K19" s="39"/>
      <c r="L19" s="33" t="s">
        <v>62</v>
      </c>
      <c r="M19" s="39"/>
      <c r="N19" s="33" t="s">
        <v>66</v>
      </c>
      <c r="O19" s="39"/>
      <c r="P19" s="34" t="s">
        <v>65</v>
      </c>
      <c r="Q19" s="117"/>
      <c r="R19" s="119"/>
      <c r="S19" s="87"/>
      <c r="T19" s="121"/>
      <c r="U19" s="123"/>
      <c r="V19" s="125"/>
      <c r="W19" s="123"/>
      <c r="X19" s="125"/>
      <c r="Y19" s="75"/>
      <c r="Z19" s="136"/>
      <c r="AA19" s="137"/>
    </row>
    <row r="20" spans="1:27" ht="13.5" customHeight="1">
      <c r="A20" s="129"/>
      <c r="B20" s="110"/>
      <c r="C20" s="111"/>
      <c r="D20" s="111"/>
      <c r="E20" s="111"/>
      <c r="F20" s="111"/>
      <c r="G20" s="111"/>
      <c r="H20" s="112"/>
      <c r="I20" s="28" t="s">
        <v>12</v>
      </c>
      <c r="J20" s="55"/>
      <c r="K20" s="38"/>
      <c r="L20" s="35" t="s">
        <v>62</v>
      </c>
      <c r="M20" s="38"/>
      <c r="N20" s="35" t="s">
        <v>66</v>
      </c>
      <c r="O20" s="38"/>
      <c r="P20" s="36" t="s">
        <v>65</v>
      </c>
      <c r="Q20" s="116"/>
      <c r="R20" s="118" t="s">
        <v>62</v>
      </c>
      <c r="S20" s="86"/>
      <c r="T20" s="120" t="s">
        <v>63</v>
      </c>
      <c r="U20" s="122"/>
      <c r="V20" s="124"/>
      <c r="W20" s="122"/>
      <c r="X20" s="124"/>
      <c r="Y20" s="74"/>
      <c r="Z20" s="136"/>
      <c r="AA20" s="137"/>
    </row>
    <row r="21" spans="1:27" ht="13.5" customHeight="1">
      <c r="A21" s="129"/>
      <c r="B21" s="113"/>
      <c r="C21" s="114"/>
      <c r="D21" s="114"/>
      <c r="E21" s="114"/>
      <c r="F21" s="114"/>
      <c r="G21" s="114"/>
      <c r="H21" s="115"/>
      <c r="I21" s="29" t="s">
        <v>13</v>
      </c>
      <c r="J21" s="54"/>
      <c r="K21" s="39"/>
      <c r="L21" s="33" t="s">
        <v>62</v>
      </c>
      <c r="M21" s="39"/>
      <c r="N21" s="33" t="s">
        <v>66</v>
      </c>
      <c r="O21" s="39"/>
      <c r="P21" s="34" t="s">
        <v>65</v>
      </c>
      <c r="Q21" s="117"/>
      <c r="R21" s="119"/>
      <c r="S21" s="87"/>
      <c r="T21" s="121"/>
      <c r="U21" s="123"/>
      <c r="V21" s="125"/>
      <c r="W21" s="123"/>
      <c r="X21" s="125"/>
      <c r="Y21" s="75"/>
      <c r="Z21" s="136"/>
      <c r="AA21" s="137"/>
    </row>
    <row r="22" spans="1:27" ht="13.5" customHeight="1">
      <c r="A22" s="129"/>
      <c r="B22" s="110"/>
      <c r="C22" s="111"/>
      <c r="D22" s="111"/>
      <c r="E22" s="111"/>
      <c r="F22" s="111"/>
      <c r="G22" s="111"/>
      <c r="H22" s="112"/>
      <c r="I22" s="28" t="s">
        <v>12</v>
      </c>
      <c r="J22" s="55"/>
      <c r="K22" s="38"/>
      <c r="L22" s="35" t="s">
        <v>62</v>
      </c>
      <c r="M22" s="38"/>
      <c r="N22" s="35" t="s">
        <v>66</v>
      </c>
      <c r="O22" s="38"/>
      <c r="P22" s="36" t="s">
        <v>65</v>
      </c>
      <c r="Q22" s="116"/>
      <c r="R22" s="118" t="s">
        <v>62</v>
      </c>
      <c r="S22" s="86"/>
      <c r="T22" s="120" t="s">
        <v>63</v>
      </c>
      <c r="U22" s="122"/>
      <c r="V22" s="124"/>
      <c r="W22" s="122"/>
      <c r="X22" s="124"/>
      <c r="Y22" s="74"/>
      <c r="Z22" s="136"/>
      <c r="AA22" s="137"/>
    </row>
    <row r="23" spans="1:27" ht="13.5" customHeight="1">
      <c r="A23" s="129"/>
      <c r="B23" s="113"/>
      <c r="C23" s="114"/>
      <c r="D23" s="114"/>
      <c r="E23" s="114"/>
      <c r="F23" s="114"/>
      <c r="G23" s="114"/>
      <c r="H23" s="115"/>
      <c r="I23" s="29" t="s">
        <v>13</v>
      </c>
      <c r="J23" s="54"/>
      <c r="K23" s="39"/>
      <c r="L23" s="33" t="s">
        <v>62</v>
      </c>
      <c r="M23" s="39"/>
      <c r="N23" s="33" t="s">
        <v>66</v>
      </c>
      <c r="O23" s="39"/>
      <c r="P23" s="34" t="s">
        <v>65</v>
      </c>
      <c r="Q23" s="117"/>
      <c r="R23" s="119"/>
      <c r="S23" s="87"/>
      <c r="T23" s="121"/>
      <c r="U23" s="123"/>
      <c r="V23" s="125"/>
      <c r="W23" s="123"/>
      <c r="X23" s="125"/>
      <c r="Y23" s="75"/>
      <c r="Z23" s="136"/>
      <c r="AA23" s="137"/>
    </row>
    <row r="24" spans="1:27" ht="13.5" customHeight="1">
      <c r="A24" s="129"/>
      <c r="B24" s="110"/>
      <c r="C24" s="111"/>
      <c r="D24" s="111"/>
      <c r="E24" s="111"/>
      <c r="F24" s="111"/>
      <c r="G24" s="111"/>
      <c r="H24" s="112"/>
      <c r="I24" s="28" t="s">
        <v>12</v>
      </c>
      <c r="J24" s="55"/>
      <c r="K24" s="38"/>
      <c r="L24" s="35" t="s">
        <v>62</v>
      </c>
      <c r="M24" s="38"/>
      <c r="N24" s="35" t="s">
        <v>66</v>
      </c>
      <c r="O24" s="38"/>
      <c r="P24" s="36" t="s">
        <v>65</v>
      </c>
      <c r="Q24" s="116"/>
      <c r="R24" s="118" t="s">
        <v>62</v>
      </c>
      <c r="S24" s="86"/>
      <c r="T24" s="120" t="s">
        <v>63</v>
      </c>
      <c r="U24" s="122"/>
      <c r="V24" s="124"/>
      <c r="W24" s="122"/>
      <c r="X24" s="124"/>
      <c r="Y24" s="74"/>
      <c r="Z24" s="136"/>
      <c r="AA24" s="137"/>
    </row>
    <row r="25" spans="1:27" ht="13.5" customHeight="1">
      <c r="A25" s="129"/>
      <c r="B25" s="113"/>
      <c r="C25" s="114"/>
      <c r="D25" s="114"/>
      <c r="E25" s="114"/>
      <c r="F25" s="114"/>
      <c r="G25" s="114"/>
      <c r="H25" s="115"/>
      <c r="I25" s="29" t="s">
        <v>13</v>
      </c>
      <c r="J25" s="54"/>
      <c r="K25" s="39"/>
      <c r="L25" s="33" t="s">
        <v>62</v>
      </c>
      <c r="M25" s="39"/>
      <c r="N25" s="33" t="s">
        <v>66</v>
      </c>
      <c r="O25" s="39"/>
      <c r="P25" s="34" t="s">
        <v>65</v>
      </c>
      <c r="Q25" s="117"/>
      <c r="R25" s="119"/>
      <c r="S25" s="87"/>
      <c r="T25" s="121"/>
      <c r="U25" s="123"/>
      <c r="V25" s="125"/>
      <c r="W25" s="123"/>
      <c r="X25" s="125"/>
      <c r="Y25" s="75"/>
      <c r="Z25" s="136"/>
      <c r="AA25" s="137"/>
    </row>
    <row r="26" spans="1:27" ht="13.5" customHeight="1">
      <c r="A26" s="129"/>
      <c r="B26" s="110"/>
      <c r="C26" s="111"/>
      <c r="D26" s="111"/>
      <c r="E26" s="111"/>
      <c r="F26" s="111"/>
      <c r="G26" s="111"/>
      <c r="H26" s="112"/>
      <c r="I26" s="28" t="s">
        <v>12</v>
      </c>
      <c r="J26" s="55"/>
      <c r="K26" s="38"/>
      <c r="L26" s="35" t="s">
        <v>62</v>
      </c>
      <c r="M26" s="38"/>
      <c r="N26" s="35" t="s">
        <v>66</v>
      </c>
      <c r="O26" s="38"/>
      <c r="P26" s="36" t="s">
        <v>65</v>
      </c>
      <c r="Q26" s="116"/>
      <c r="R26" s="118" t="s">
        <v>62</v>
      </c>
      <c r="S26" s="86"/>
      <c r="T26" s="120" t="s">
        <v>63</v>
      </c>
      <c r="U26" s="122"/>
      <c r="V26" s="124"/>
      <c r="W26" s="122"/>
      <c r="X26" s="124"/>
      <c r="Y26" s="74"/>
      <c r="Z26" s="136"/>
      <c r="AA26" s="137"/>
    </row>
    <row r="27" spans="1:27" ht="13.5" customHeight="1">
      <c r="A27" s="129"/>
      <c r="B27" s="113"/>
      <c r="C27" s="114"/>
      <c r="D27" s="114"/>
      <c r="E27" s="114"/>
      <c r="F27" s="114"/>
      <c r="G27" s="114"/>
      <c r="H27" s="115"/>
      <c r="I27" s="29" t="s">
        <v>13</v>
      </c>
      <c r="J27" s="54"/>
      <c r="K27" s="39"/>
      <c r="L27" s="33" t="s">
        <v>62</v>
      </c>
      <c r="M27" s="39"/>
      <c r="N27" s="33" t="s">
        <v>66</v>
      </c>
      <c r="O27" s="39"/>
      <c r="P27" s="34" t="s">
        <v>65</v>
      </c>
      <c r="Q27" s="117"/>
      <c r="R27" s="119"/>
      <c r="S27" s="87"/>
      <c r="T27" s="121"/>
      <c r="U27" s="123"/>
      <c r="V27" s="125"/>
      <c r="W27" s="123"/>
      <c r="X27" s="125"/>
      <c r="Y27" s="75"/>
      <c r="Z27" s="136"/>
      <c r="AA27" s="137"/>
    </row>
    <row r="28" spans="1:27" ht="13.5" customHeight="1">
      <c r="A28" s="129"/>
      <c r="B28" s="110"/>
      <c r="C28" s="111"/>
      <c r="D28" s="111"/>
      <c r="E28" s="111"/>
      <c r="F28" s="111"/>
      <c r="G28" s="111"/>
      <c r="H28" s="112"/>
      <c r="I28" s="28" t="s">
        <v>12</v>
      </c>
      <c r="J28" s="55"/>
      <c r="K28" s="38"/>
      <c r="L28" s="35" t="s">
        <v>62</v>
      </c>
      <c r="M28" s="38"/>
      <c r="N28" s="35" t="s">
        <v>66</v>
      </c>
      <c r="O28" s="38"/>
      <c r="P28" s="36" t="s">
        <v>65</v>
      </c>
      <c r="Q28" s="116"/>
      <c r="R28" s="118" t="s">
        <v>62</v>
      </c>
      <c r="S28" s="86"/>
      <c r="T28" s="120" t="s">
        <v>63</v>
      </c>
      <c r="U28" s="122"/>
      <c r="V28" s="124"/>
      <c r="W28" s="122"/>
      <c r="X28" s="124"/>
      <c r="Y28" s="74"/>
      <c r="Z28" s="136"/>
      <c r="AA28" s="137"/>
    </row>
    <row r="29" spans="1:27" ht="13.5" customHeight="1">
      <c r="A29" s="129"/>
      <c r="B29" s="113"/>
      <c r="C29" s="114"/>
      <c r="D29" s="114"/>
      <c r="E29" s="114"/>
      <c r="F29" s="114"/>
      <c r="G29" s="114"/>
      <c r="H29" s="115"/>
      <c r="I29" s="29" t="s">
        <v>13</v>
      </c>
      <c r="J29" s="54"/>
      <c r="K29" s="39"/>
      <c r="L29" s="33" t="s">
        <v>62</v>
      </c>
      <c r="M29" s="39"/>
      <c r="N29" s="33" t="s">
        <v>66</v>
      </c>
      <c r="O29" s="39"/>
      <c r="P29" s="34" t="s">
        <v>65</v>
      </c>
      <c r="Q29" s="117"/>
      <c r="R29" s="119"/>
      <c r="S29" s="87"/>
      <c r="T29" s="121"/>
      <c r="U29" s="123"/>
      <c r="V29" s="125"/>
      <c r="W29" s="123"/>
      <c r="X29" s="125"/>
      <c r="Y29" s="75"/>
      <c r="Z29" s="138"/>
      <c r="AA29" s="139"/>
    </row>
    <row r="30" spans="1:27" ht="15" customHeight="1">
      <c r="A30" s="76" t="s">
        <v>149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82"/>
      <c r="R30" s="83"/>
      <c r="S30" s="86" t="s">
        <v>62</v>
      </c>
      <c r="T30" s="83"/>
      <c r="U30" s="83"/>
      <c r="V30" s="88" t="s">
        <v>63</v>
      </c>
      <c r="W30" s="88"/>
      <c r="X30" s="90" t="str">
        <f>VLOOKUP('✕(変更しない)項目'!J18,'✕(変更しない)項目'!J10:K17,2,0)</f>
        <v>【従事年数15年以上】</v>
      </c>
      <c r="Y30" s="90"/>
      <c r="Z30" s="90"/>
      <c r="AA30" s="91"/>
    </row>
    <row r="31" spans="1:27" ht="15" customHeight="1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84"/>
      <c r="R31" s="85"/>
      <c r="S31" s="87"/>
      <c r="T31" s="85"/>
      <c r="U31" s="85"/>
      <c r="V31" s="89"/>
      <c r="W31" s="89"/>
      <c r="X31" s="92"/>
      <c r="Y31" s="92"/>
      <c r="Z31" s="92"/>
      <c r="AA31" s="93"/>
    </row>
    <row r="32" spans="1:27" ht="12" customHeight="1"/>
    <row r="33" spans="1:28" ht="21.75" customHeight="1">
      <c r="A33" s="103" t="s">
        <v>14</v>
      </c>
      <c r="B33" s="104" t="s">
        <v>15</v>
      </c>
      <c r="C33" s="105"/>
      <c r="D33" s="105"/>
      <c r="E33" s="105"/>
      <c r="F33" s="105"/>
      <c r="G33" s="105"/>
      <c r="H33" s="106"/>
      <c r="I33" s="104" t="s">
        <v>18</v>
      </c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  <c r="W33" s="105" t="s">
        <v>16</v>
      </c>
      <c r="X33" s="105"/>
      <c r="Y33" s="105"/>
      <c r="Z33" s="105"/>
      <c r="AA33" s="106"/>
    </row>
    <row r="34" spans="1:28" ht="21.75" customHeight="1">
      <c r="A34" s="103"/>
      <c r="B34" s="40"/>
      <c r="C34" s="41"/>
      <c r="D34" s="41" t="s">
        <v>62</v>
      </c>
      <c r="E34" s="41"/>
      <c r="F34" s="41" t="s">
        <v>66</v>
      </c>
      <c r="G34" s="41"/>
      <c r="H34" s="42" t="s">
        <v>65</v>
      </c>
      <c r="I34" s="107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9"/>
      <c r="W34" s="107"/>
      <c r="X34" s="108"/>
      <c r="Y34" s="108"/>
      <c r="Z34" s="108"/>
      <c r="AA34" s="109"/>
      <c r="AB34" s="44" t="str">
        <f>IF(AND(W7&lt;55,C34&gt;=E3-2),"55歳未満は会長表彰受賞から2年以上経過が対象です","")</f>
        <v/>
      </c>
    </row>
    <row r="35" spans="1:28" ht="21.75" customHeight="1">
      <c r="A35" s="103"/>
      <c r="B35" s="40"/>
      <c r="C35" s="41"/>
      <c r="D35" s="41" t="s">
        <v>62</v>
      </c>
      <c r="E35" s="41"/>
      <c r="F35" s="41" t="s">
        <v>66</v>
      </c>
      <c r="G35" s="41"/>
      <c r="H35" s="42" t="s">
        <v>65</v>
      </c>
      <c r="I35" s="107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9"/>
      <c r="W35" s="107"/>
      <c r="X35" s="108"/>
      <c r="Y35" s="108"/>
      <c r="Z35" s="108"/>
      <c r="AA35" s="109"/>
      <c r="AB35" s="44" t="str">
        <f>IF(AND(W7&lt;55,C35&gt;=E3-1),"55歳未満は会長表彰受賞から2年以上経過が対象です","")</f>
        <v/>
      </c>
    </row>
    <row r="36" spans="1:28" ht="21.75" customHeight="1">
      <c r="A36" s="103"/>
      <c r="B36" s="40"/>
      <c r="C36" s="41"/>
      <c r="D36" s="41" t="s">
        <v>62</v>
      </c>
      <c r="E36" s="41"/>
      <c r="F36" s="41" t="s">
        <v>66</v>
      </c>
      <c r="G36" s="41"/>
      <c r="H36" s="42" t="s">
        <v>65</v>
      </c>
      <c r="I36" s="107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  <c r="W36" s="107"/>
      <c r="X36" s="108"/>
      <c r="Y36" s="108"/>
      <c r="Z36" s="108"/>
      <c r="AA36" s="109"/>
      <c r="AB36" s="43"/>
    </row>
    <row r="37" spans="1:28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8" ht="78" customHeight="1">
      <c r="A38" s="6" t="s">
        <v>17</v>
      </c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7"/>
    </row>
    <row r="39" spans="1:28" ht="10.5" customHeight="1"/>
    <row r="40" spans="1:28" ht="40.15" customHeight="1">
      <c r="A40" s="51" t="s">
        <v>19</v>
      </c>
      <c r="B40" s="53" t="s">
        <v>20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 t="s">
        <v>21</v>
      </c>
      <c r="O40" s="100"/>
      <c r="P40" s="101"/>
      <c r="Q40" s="102"/>
      <c r="R40" s="102"/>
      <c r="S40" s="102"/>
      <c r="T40" s="102"/>
      <c r="U40" s="102"/>
      <c r="V40" s="102"/>
      <c r="W40" s="102"/>
      <c r="X40" s="99" t="s">
        <v>22</v>
      </c>
      <c r="Y40" s="100"/>
      <c r="Z40" s="101"/>
      <c r="AA40" s="52"/>
    </row>
    <row r="41" spans="1:28" ht="14.25" customHeight="1"/>
    <row r="42" spans="1:28" ht="18" customHeight="1">
      <c r="A42" s="18" t="s">
        <v>23</v>
      </c>
      <c r="B42" s="94" t="s">
        <v>37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</row>
    <row r="43" spans="1:28" ht="42.6" customHeight="1">
      <c r="A43" s="18">
        <v>2</v>
      </c>
      <c r="B43" s="94" t="s">
        <v>241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8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8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3">
    <mergeCell ref="A4:B5"/>
    <mergeCell ref="C4:J5"/>
    <mergeCell ref="X4:Y4"/>
    <mergeCell ref="Z4:AA4"/>
    <mergeCell ref="X5:Y5"/>
    <mergeCell ref="Z5:AA5"/>
    <mergeCell ref="A1:AA1"/>
    <mergeCell ref="X2:AA2"/>
    <mergeCell ref="A3:B3"/>
    <mergeCell ref="C3:D3"/>
    <mergeCell ref="E3:F3"/>
    <mergeCell ref="G3:J3"/>
    <mergeCell ref="X3:Y3"/>
    <mergeCell ref="Z3:AA3"/>
    <mergeCell ref="W3:W5"/>
    <mergeCell ref="AA7:AA8"/>
    <mergeCell ref="U8:Z8"/>
    <mergeCell ref="A9:B9"/>
    <mergeCell ref="C9:AA9"/>
    <mergeCell ref="A10:B10"/>
    <mergeCell ref="C10:AA10"/>
    <mergeCell ref="A6:B6"/>
    <mergeCell ref="C6:P6"/>
    <mergeCell ref="Q6:T6"/>
    <mergeCell ref="U6:AA6"/>
    <mergeCell ref="A7:B8"/>
    <mergeCell ref="C7:P8"/>
    <mergeCell ref="Q7:T8"/>
    <mergeCell ref="U7:V7"/>
    <mergeCell ref="W7:X7"/>
    <mergeCell ref="Y7:Z7"/>
    <mergeCell ref="Z12:AA13"/>
    <mergeCell ref="A14:A29"/>
    <mergeCell ref="B14:H15"/>
    <mergeCell ref="Q14:Q15"/>
    <mergeCell ref="R14:R15"/>
    <mergeCell ref="S14:S15"/>
    <mergeCell ref="T14:T15"/>
    <mergeCell ref="U14:U15"/>
    <mergeCell ref="V14:V15"/>
    <mergeCell ref="W14:W15"/>
    <mergeCell ref="A12:A13"/>
    <mergeCell ref="B12:H13"/>
    <mergeCell ref="I12:P13"/>
    <mergeCell ref="Q12:T13"/>
    <mergeCell ref="U12:V12"/>
    <mergeCell ref="W12:X12"/>
    <mergeCell ref="X14:X15"/>
    <mergeCell ref="Y14:Y15"/>
    <mergeCell ref="Z14:AA29"/>
    <mergeCell ref="B16:H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B18: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Y20:Y21"/>
    <mergeCell ref="B22:H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B20:H21"/>
    <mergeCell ref="Q20:Q21"/>
    <mergeCell ref="R20:R21"/>
    <mergeCell ref="S20:S21"/>
    <mergeCell ref="T20:T21"/>
    <mergeCell ref="U20:U21"/>
    <mergeCell ref="V20:V21"/>
    <mergeCell ref="W20:W21"/>
    <mergeCell ref="X20:X21"/>
    <mergeCell ref="Y24:Y25"/>
    <mergeCell ref="B26:H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B24:H25"/>
    <mergeCell ref="Q24:Q25"/>
    <mergeCell ref="R24:R25"/>
    <mergeCell ref="S24:S25"/>
    <mergeCell ref="T24:T25"/>
    <mergeCell ref="U24:U25"/>
    <mergeCell ref="V24:V25"/>
    <mergeCell ref="W24:W25"/>
    <mergeCell ref="X24:X25"/>
    <mergeCell ref="B28:H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A30:P31"/>
    <mergeCell ref="Q30:R31"/>
    <mergeCell ref="S30:S31"/>
    <mergeCell ref="T30:U31"/>
    <mergeCell ref="V30:W31"/>
    <mergeCell ref="X30:AA31"/>
    <mergeCell ref="B43:AA43"/>
    <mergeCell ref="B38:AA38"/>
    <mergeCell ref="C40:M40"/>
    <mergeCell ref="N40:P40"/>
    <mergeCell ref="Q40:W40"/>
    <mergeCell ref="X40:Z40"/>
    <mergeCell ref="B42:AA42"/>
    <mergeCell ref="A33:A36"/>
    <mergeCell ref="B33:H33"/>
    <mergeCell ref="I33:V33"/>
    <mergeCell ref="W33:AA33"/>
    <mergeCell ref="I34:V34"/>
    <mergeCell ref="W34:AA34"/>
    <mergeCell ref="I35:V35"/>
    <mergeCell ref="W35:AA35"/>
    <mergeCell ref="I36:V36"/>
    <mergeCell ref="W36:AA36"/>
  </mergeCells>
  <phoneticPr fontId="3"/>
  <conditionalFormatting sqref="K15:P15">
    <cfRule type="expression" dxfId="50" priority="22">
      <formula>$J15="現"</formula>
    </cfRule>
    <cfRule type="expression" dxfId="49" priority="23">
      <formula>K15="現"</formula>
    </cfRule>
    <cfRule type="cellIs" dxfId="48" priority="24" operator="equal">
      <formula>"現"</formula>
    </cfRule>
  </conditionalFormatting>
  <conditionalFormatting sqref="K17:P17">
    <cfRule type="expression" dxfId="47" priority="19">
      <formula>$J17="現"</formula>
    </cfRule>
    <cfRule type="expression" dxfId="46" priority="20">
      <formula>K17="現"</formula>
    </cfRule>
    <cfRule type="cellIs" dxfId="45" priority="21" operator="equal">
      <formula>"現"</formula>
    </cfRule>
  </conditionalFormatting>
  <conditionalFormatting sqref="K19:P19">
    <cfRule type="expression" dxfId="44" priority="16">
      <formula>$J19="現"</formula>
    </cfRule>
    <cfRule type="expression" dxfId="43" priority="17">
      <formula>K19="現"</formula>
    </cfRule>
    <cfRule type="cellIs" dxfId="42" priority="18" operator="equal">
      <formula>"現"</formula>
    </cfRule>
  </conditionalFormatting>
  <conditionalFormatting sqref="K21:P21">
    <cfRule type="expression" dxfId="41" priority="13">
      <formula>$J21="現"</formula>
    </cfRule>
    <cfRule type="expression" dxfId="40" priority="14">
      <formula>K21="現"</formula>
    </cfRule>
    <cfRule type="cellIs" dxfId="39" priority="15" operator="equal">
      <formula>"現"</formula>
    </cfRule>
  </conditionalFormatting>
  <conditionalFormatting sqref="K23:P23">
    <cfRule type="expression" dxfId="38" priority="10">
      <formula>$J23="現"</formula>
    </cfRule>
    <cfRule type="expression" dxfId="37" priority="11">
      <formula>K23="現"</formula>
    </cfRule>
    <cfRule type="cellIs" dxfId="36" priority="12" operator="equal">
      <formula>"現"</formula>
    </cfRule>
  </conditionalFormatting>
  <conditionalFormatting sqref="K25:P25">
    <cfRule type="expression" dxfId="35" priority="7">
      <formula>$J25="現"</formula>
    </cfRule>
    <cfRule type="expression" dxfId="34" priority="8">
      <formula>K25="現"</formula>
    </cfRule>
    <cfRule type="cellIs" dxfId="33" priority="9" operator="equal">
      <formula>"現"</formula>
    </cfRule>
  </conditionalFormatting>
  <conditionalFormatting sqref="K27:P27">
    <cfRule type="expression" dxfId="32" priority="4">
      <formula>$J27="現"</formula>
    </cfRule>
    <cfRule type="expression" dxfId="31" priority="5">
      <formula>K27="現"</formula>
    </cfRule>
    <cfRule type="cellIs" dxfId="30" priority="6" operator="equal">
      <formula>"現"</formula>
    </cfRule>
  </conditionalFormatting>
  <conditionalFormatting sqref="K29:P29">
    <cfRule type="expression" dxfId="29" priority="1">
      <formula>$J29="現"</formula>
    </cfRule>
    <cfRule type="expression" dxfId="28" priority="2">
      <formula>K29="現"</formula>
    </cfRule>
    <cfRule type="cellIs" dxfId="27" priority="3" operator="equal">
      <formula>"現"</formula>
    </cfRule>
  </conditionalFormatting>
  <conditionalFormatting sqref="X3:Y5">
    <cfRule type="duplicateValues" dxfId="26" priority="25"/>
  </conditionalFormatting>
  <pageMargins left="0.59055118110236227" right="0.19685039370078741" top="0.78740157480314965" bottom="0.39370078740157483" header="0.51181102362204722" footer="0.31496062992125984"/>
  <pageSetup paperSize="9" scale="84" orientation="portrait" r:id="rId1"/>
  <headerFooter alignWithMargins="0">
    <oddHeader>&amp;L様式１の２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CFC367A-6E0A-4E08-BC1A-296E28DECB49}">
          <x14:formula1>
            <xm:f>'✕(変更しない)項目'!$C$1:$C$3</xm:f>
          </x14:formula1>
          <xm:sqref>B34:B36</xm:sqref>
        </x14:dataValidation>
        <x14:dataValidation type="list" allowBlank="1" showInputMessage="1" showErrorMessage="1" xr:uid="{59A4C40A-A0C4-48F9-B02D-EFF0E03B92F0}">
          <x14:formula1>
            <xm:f>'✕(変更しない)項目'!$D$1:$D$4</xm:f>
          </x14:formula1>
          <xm:sqref>C4</xm:sqref>
        </x14:dataValidation>
        <x14:dataValidation type="list" allowBlank="1" showInputMessage="1" showErrorMessage="1" xr:uid="{5F4018E6-F80E-4900-A8CD-F96B9FB1599E}">
          <x14:formula1>
            <xm:f>'✕(変更しない)項目'!$A$1:$A$2</xm:f>
          </x14:formula1>
          <xm:sqref>X3:Y5 U14:X29</xm:sqref>
        </x14:dataValidation>
        <x14:dataValidation type="list" allowBlank="1" showInputMessage="1" showErrorMessage="1" xr:uid="{E28074E9-47FF-464E-80DF-6076FCCF75BC}">
          <x14:formula1>
            <xm:f>'✕(変更しない)項目'!$B$1:$B$5</xm:f>
          </x14:formula1>
          <xm:sqref>J15 J17 J19 J21 J23 J25 J27 J29</xm:sqref>
        </x14:dataValidation>
        <x14:dataValidation type="list" allowBlank="1" showInputMessage="1" showErrorMessage="1" xr:uid="{78834286-DF40-4009-8BED-53ED70FBF5E0}">
          <x14:formula1>
            <xm:f>'✕(変更しない)項目'!$B$1:$B$4</xm:f>
          </x14:formula1>
          <xm:sqref>J14 J16 J18 J20 J22 J24 J26 J28</xm:sqref>
        </x14:dataValidation>
        <x14:dataValidation type="list" allowBlank="1" showInputMessage="1" showErrorMessage="1" xr:uid="{F21B2E43-2B2D-4AA9-9284-491417B74EFC}">
          <x14:formula1>
            <xm:f>'✕(変更しない)項目'!$A$3:$A$4</xm:f>
          </x14:formula1>
          <xm:sqref>Y14:Y29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9994-F55E-4F13-B13C-31D8063B970C}">
  <sheetPr>
    <tabColor rgb="FFFFC000"/>
    <pageSetUpPr fitToPage="1"/>
  </sheetPr>
  <dimension ref="A1:AB45"/>
  <sheetViews>
    <sheetView view="pageBreakPreview" zoomScaleNormal="90" zoomScaleSheetLayoutView="100" zoomScalePageLayoutView="60" workbookViewId="0">
      <selection activeCell="T47" sqref="T47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8" ht="30" customHeight="1">
      <c r="A1" s="183" t="s">
        <v>166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8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84"/>
      <c r="Y2" s="184"/>
      <c r="Z2" s="184"/>
      <c r="AA2" s="184"/>
    </row>
    <row r="3" spans="1:28" ht="30" customHeight="1">
      <c r="A3" s="144" t="s">
        <v>0</v>
      </c>
      <c r="B3" s="144"/>
      <c r="C3" s="104" t="s">
        <v>82</v>
      </c>
      <c r="D3" s="105"/>
      <c r="E3" s="105">
        <v>6</v>
      </c>
      <c r="F3" s="105"/>
      <c r="G3" s="149" t="s">
        <v>83</v>
      </c>
      <c r="H3" s="149"/>
      <c r="I3" s="149"/>
      <c r="J3" s="150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3"/>
      <c r="X3" s="179"/>
      <c r="Y3" s="180"/>
      <c r="Z3" s="181" t="str">
        <f>VLOOKUP($C$4,'✕(変更しない)項目'!$D$2:$E$4,2,0)</f>
        <v>不法投棄監視員の部</v>
      </c>
      <c r="AA3" s="182"/>
    </row>
    <row r="4" spans="1:28" ht="30" customHeight="1">
      <c r="A4" s="169" t="s">
        <v>1</v>
      </c>
      <c r="B4" s="170"/>
      <c r="C4" s="173" t="s">
        <v>242</v>
      </c>
      <c r="D4" s="174"/>
      <c r="E4" s="174"/>
      <c r="F4" s="174"/>
      <c r="G4" s="174"/>
      <c r="H4" s="174"/>
      <c r="I4" s="174"/>
      <c r="J4" s="175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3"/>
      <c r="X4" s="179"/>
      <c r="Y4" s="180"/>
      <c r="Z4" s="181" t="str">
        <f>VLOOKUP($C$4,'✕(変更しない)項目'!D2:F4,3,0)</f>
        <v>産業廃棄物排出事業者の部</v>
      </c>
      <c r="AA4" s="182"/>
    </row>
    <row r="5" spans="1:28" ht="30" customHeight="1">
      <c r="A5" s="171"/>
      <c r="B5" s="172"/>
      <c r="C5" s="176"/>
      <c r="D5" s="177"/>
      <c r="E5" s="177"/>
      <c r="F5" s="177"/>
      <c r="G5" s="177"/>
      <c r="H5" s="177"/>
      <c r="I5" s="177"/>
      <c r="J5" s="178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1"/>
      <c r="X5" s="179" t="s">
        <v>161</v>
      </c>
      <c r="Y5" s="180"/>
      <c r="Z5" s="181" t="str">
        <f>VLOOKUP($C$4,'✕(変更しない)項目'!D2:G4,4,0)</f>
        <v>産業廃棄物処理業者の部</v>
      </c>
      <c r="AA5" s="182"/>
    </row>
    <row r="6" spans="1:28" ht="20.25" customHeight="1">
      <c r="A6" s="151" t="s">
        <v>2</v>
      </c>
      <c r="B6" s="151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  <c r="Q6" s="104" t="s">
        <v>4</v>
      </c>
      <c r="R6" s="105"/>
      <c r="S6" s="105"/>
      <c r="T6" s="106"/>
      <c r="U6" s="155" t="s">
        <v>163</v>
      </c>
      <c r="V6" s="156"/>
      <c r="W6" s="156"/>
      <c r="X6" s="156"/>
      <c r="Y6" s="156"/>
      <c r="Z6" s="156"/>
      <c r="AA6" s="157"/>
    </row>
    <row r="7" spans="1:28" ht="20.25" customHeight="1">
      <c r="A7" s="158" t="s">
        <v>3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  <c r="Q7" s="82" t="s">
        <v>5</v>
      </c>
      <c r="R7" s="83"/>
      <c r="S7" s="83"/>
      <c r="T7" s="83"/>
      <c r="U7" s="166" t="s">
        <v>61</v>
      </c>
      <c r="V7" s="167"/>
      <c r="W7" s="168">
        <v>65</v>
      </c>
      <c r="X7" s="168"/>
      <c r="Y7" s="167" t="s">
        <v>59</v>
      </c>
      <c r="Z7" s="167"/>
      <c r="AA7" s="140" t="s">
        <v>247</v>
      </c>
    </row>
    <row r="8" spans="1:28" ht="18" customHeight="1">
      <c r="A8" s="84"/>
      <c r="B8" s="127"/>
      <c r="C8" s="163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5"/>
      <c r="Q8" s="84"/>
      <c r="R8" s="85"/>
      <c r="S8" s="85"/>
      <c r="T8" s="85"/>
      <c r="U8" s="142" t="s">
        <v>60</v>
      </c>
      <c r="V8" s="143"/>
      <c r="W8" s="143"/>
      <c r="X8" s="143"/>
      <c r="Y8" s="143"/>
      <c r="Z8" s="143"/>
      <c r="AA8" s="141"/>
    </row>
    <row r="9" spans="1:28" ht="34.5" customHeight="1">
      <c r="A9" s="144" t="s">
        <v>6</v>
      </c>
      <c r="B9" s="144"/>
      <c r="C9" s="145" t="s">
        <v>7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7"/>
    </row>
    <row r="10" spans="1:28" ht="22.5" customHeight="1">
      <c r="A10" s="144" t="s">
        <v>8</v>
      </c>
      <c r="B10" s="144"/>
      <c r="C10" s="148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50"/>
    </row>
    <row r="11" spans="1:28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8" ht="23.25" customHeight="1">
      <c r="A12" s="130" t="s">
        <v>9</v>
      </c>
      <c r="B12" s="130" t="s">
        <v>24</v>
      </c>
      <c r="C12" s="130"/>
      <c r="D12" s="130"/>
      <c r="E12" s="130"/>
      <c r="F12" s="130"/>
      <c r="G12" s="130"/>
      <c r="H12" s="130"/>
      <c r="I12" s="82" t="s">
        <v>25</v>
      </c>
      <c r="J12" s="83"/>
      <c r="K12" s="83"/>
      <c r="L12" s="83"/>
      <c r="M12" s="83"/>
      <c r="N12" s="83"/>
      <c r="O12" s="83"/>
      <c r="P12" s="126"/>
      <c r="Q12" s="82" t="s">
        <v>26</v>
      </c>
      <c r="R12" s="83"/>
      <c r="S12" s="83"/>
      <c r="T12" s="126"/>
      <c r="U12" s="132" t="s">
        <v>27</v>
      </c>
      <c r="V12" s="133"/>
      <c r="W12" s="132" t="s">
        <v>28</v>
      </c>
      <c r="X12" s="133"/>
      <c r="Y12" s="14" t="s">
        <v>29</v>
      </c>
      <c r="Z12" s="82" t="s">
        <v>10</v>
      </c>
      <c r="AA12" s="126"/>
    </row>
    <row r="13" spans="1:28" ht="18.75" customHeight="1">
      <c r="A13" s="131"/>
      <c r="B13" s="131"/>
      <c r="C13" s="131"/>
      <c r="D13" s="131"/>
      <c r="E13" s="131"/>
      <c r="F13" s="131"/>
      <c r="G13" s="131"/>
      <c r="H13" s="131"/>
      <c r="I13" s="84"/>
      <c r="J13" s="85"/>
      <c r="K13" s="85"/>
      <c r="L13" s="85"/>
      <c r="M13" s="85"/>
      <c r="N13" s="85"/>
      <c r="O13" s="85"/>
      <c r="P13" s="127"/>
      <c r="Q13" s="84"/>
      <c r="R13" s="85"/>
      <c r="S13" s="85"/>
      <c r="T13" s="127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4"/>
      <c r="AA13" s="127"/>
    </row>
    <row r="14" spans="1:28" ht="13.5" customHeight="1">
      <c r="A14" s="128" t="s">
        <v>11</v>
      </c>
      <c r="B14" s="188" t="s">
        <v>246</v>
      </c>
      <c r="C14" s="189"/>
      <c r="D14" s="189"/>
      <c r="E14" s="189"/>
      <c r="F14" s="189"/>
      <c r="G14" s="189"/>
      <c r="H14" s="190"/>
      <c r="I14" s="28" t="s">
        <v>12</v>
      </c>
      <c r="J14" s="55" t="s">
        <v>68</v>
      </c>
      <c r="K14" s="38" t="s">
        <v>67</v>
      </c>
      <c r="L14" s="35" t="s">
        <v>62</v>
      </c>
      <c r="M14" s="38" t="s">
        <v>67</v>
      </c>
      <c r="N14" s="35" t="s">
        <v>66</v>
      </c>
      <c r="O14" s="38" t="s">
        <v>67</v>
      </c>
      <c r="P14" s="36" t="s">
        <v>65</v>
      </c>
      <c r="Q14" s="116">
        <v>10</v>
      </c>
      <c r="R14" s="118" t="s">
        <v>62</v>
      </c>
      <c r="S14" s="86">
        <v>5</v>
      </c>
      <c r="T14" s="120" t="s">
        <v>63</v>
      </c>
      <c r="U14" s="122"/>
      <c r="V14" s="124" t="s">
        <v>161</v>
      </c>
      <c r="W14" s="122" t="s">
        <v>161</v>
      </c>
      <c r="X14" s="124"/>
      <c r="Y14" s="74"/>
      <c r="Z14" s="134" t="s">
        <v>240</v>
      </c>
      <c r="AA14" s="185"/>
      <c r="AB14" s="66"/>
    </row>
    <row r="15" spans="1:28" ht="13.5" customHeight="1">
      <c r="A15" s="129"/>
      <c r="B15" s="191"/>
      <c r="C15" s="192"/>
      <c r="D15" s="192"/>
      <c r="E15" s="192"/>
      <c r="F15" s="192"/>
      <c r="G15" s="192"/>
      <c r="H15" s="193"/>
      <c r="I15" s="29" t="s">
        <v>13</v>
      </c>
      <c r="J15" s="54" t="s">
        <v>68</v>
      </c>
      <c r="K15" s="39" t="s">
        <v>67</v>
      </c>
      <c r="L15" s="33" t="s">
        <v>62</v>
      </c>
      <c r="M15" s="39" t="s">
        <v>67</v>
      </c>
      <c r="N15" s="33" t="s">
        <v>66</v>
      </c>
      <c r="O15" s="39" t="s">
        <v>67</v>
      </c>
      <c r="P15" s="34" t="s">
        <v>65</v>
      </c>
      <c r="Q15" s="117"/>
      <c r="R15" s="119"/>
      <c r="S15" s="87"/>
      <c r="T15" s="121"/>
      <c r="U15" s="123"/>
      <c r="V15" s="125"/>
      <c r="W15" s="123"/>
      <c r="X15" s="125"/>
      <c r="Y15" s="75"/>
      <c r="Z15" s="186"/>
      <c r="AA15" s="187"/>
    </row>
    <row r="16" spans="1:28" ht="13.5" customHeight="1">
      <c r="A16" s="129"/>
      <c r="B16" s="188" t="s">
        <v>245</v>
      </c>
      <c r="C16" s="189"/>
      <c r="D16" s="189"/>
      <c r="E16" s="189"/>
      <c r="F16" s="189"/>
      <c r="G16" s="189"/>
      <c r="H16" s="190"/>
      <c r="I16" s="28" t="s">
        <v>12</v>
      </c>
      <c r="J16" s="55" t="s">
        <v>68</v>
      </c>
      <c r="K16" s="38" t="s">
        <v>67</v>
      </c>
      <c r="L16" s="35" t="s">
        <v>62</v>
      </c>
      <c r="M16" s="38" t="s">
        <v>67</v>
      </c>
      <c r="N16" s="35" t="s">
        <v>66</v>
      </c>
      <c r="O16" s="38" t="s">
        <v>67</v>
      </c>
      <c r="P16" s="36" t="s">
        <v>65</v>
      </c>
      <c r="Q16" s="116">
        <v>3</v>
      </c>
      <c r="R16" s="118" t="s">
        <v>62</v>
      </c>
      <c r="S16" s="86">
        <v>2</v>
      </c>
      <c r="T16" s="120" t="s">
        <v>63</v>
      </c>
      <c r="U16" s="122" t="s">
        <v>161</v>
      </c>
      <c r="V16" s="124"/>
      <c r="W16" s="122" t="s">
        <v>161</v>
      </c>
      <c r="X16" s="124"/>
      <c r="Y16" s="74"/>
      <c r="Z16" s="186"/>
      <c r="AA16" s="187"/>
    </row>
    <row r="17" spans="1:27" ht="13.15" customHeight="1">
      <c r="A17" s="129"/>
      <c r="B17" s="191"/>
      <c r="C17" s="192"/>
      <c r="D17" s="192"/>
      <c r="E17" s="192"/>
      <c r="F17" s="192"/>
      <c r="G17" s="192"/>
      <c r="H17" s="193"/>
      <c r="I17" s="29" t="s">
        <v>13</v>
      </c>
      <c r="J17" s="54" t="s">
        <v>69</v>
      </c>
      <c r="K17" s="39" t="s">
        <v>67</v>
      </c>
      <c r="L17" s="33" t="s">
        <v>62</v>
      </c>
      <c r="M17" s="39" t="s">
        <v>67</v>
      </c>
      <c r="N17" s="33" t="s">
        <v>66</v>
      </c>
      <c r="O17" s="39" t="s">
        <v>67</v>
      </c>
      <c r="P17" s="34" t="s">
        <v>65</v>
      </c>
      <c r="Q17" s="117"/>
      <c r="R17" s="119"/>
      <c r="S17" s="87"/>
      <c r="T17" s="121"/>
      <c r="U17" s="123"/>
      <c r="V17" s="125"/>
      <c r="W17" s="123"/>
      <c r="X17" s="125"/>
      <c r="Y17" s="75"/>
      <c r="Z17" s="186"/>
      <c r="AA17" s="187"/>
    </row>
    <row r="18" spans="1:27" ht="13.5" customHeight="1">
      <c r="A18" s="129"/>
      <c r="B18" s="188" t="s">
        <v>243</v>
      </c>
      <c r="C18" s="189"/>
      <c r="D18" s="189"/>
      <c r="E18" s="189"/>
      <c r="F18" s="189"/>
      <c r="G18" s="189"/>
      <c r="H18" s="190"/>
      <c r="I18" s="28" t="s">
        <v>12</v>
      </c>
      <c r="J18" s="55" t="s">
        <v>69</v>
      </c>
      <c r="K18" s="38" t="s">
        <v>67</v>
      </c>
      <c r="L18" s="35" t="s">
        <v>62</v>
      </c>
      <c r="M18" s="38" t="s">
        <v>67</v>
      </c>
      <c r="N18" s="35" t="s">
        <v>66</v>
      </c>
      <c r="O18" s="38" t="s">
        <v>67</v>
      </c>
      <c r="P18" s="36" t="s">
        <v>65</v>
      </c>
      <c r="Q18" s="116">
        <v>28</v>
      </c>
      <c r="R18" s="118" t="s">
        <v>62</v>
      </c>
      <c r="S18" s="86">
        <v>0</v>
      </c>
      <c r="T18" s="120" t="s">
        <v>63</v>
      </c>
      <c r="U18" s="124" t="s">
        <v>161</v>
      </c>
      <c r="V18" s="124"/>
      <c r="W18" s="122" t="s">
        <v>161</v>
      </c>
      <c r="X18" s="124"/>
      <c r="Y18" s="74"/>
      <c r="Z18" s="186"/>
      <c r="AA18" s="137"/>
    </row>
    <row r="19" spans="1:27" ht="13.5" customHeight="1">
      <c r="A19" s="129"/>
      <c r="B19" s="191"/>
      <c r="C19" s="192"/>
      <c r="D19" s="192"/>
      <c r="E19" s="192"/>
      <c r="F19" s="192"/>
      <c r="G19" s="192"/>
      <c r="H19" s="193"/>
      <c r="I19" s="29" t="s">
        <v>13</v>
      </c>
      <c r="J19" s="54" t="s">
        <v>69</v>
      </c>
      <c r="K19" s="39" t="s">
        <v>67</v>
      </c>
      <c r="L19" s="33" t="s">
        <v>62</v>
      </c>
      <c r="M19" s="39" t="s">
        <v>67</v>
      </c>
      <c r="N19" s="33" t="s">
        <v>66</v>
      </c>
      <c r="O19" s="39" t="s">
        <v>67</v>
      </c>
      <c r="P19" s="34" t="s">
        <v>65</v>
      </c>
      <c r="Q19" s="117"/>
      <c r="R19" s="119"/>
      <c r="S19" s="87"/>
      <c r="T19" s="121"/>
      <c r="U19" s="125"/>
      <c r="V19" s="125"/>
      <c r="W19" s="123"/>
      <c r="X19" s="125"/>
      <c r="Y19" s="75"/>
      <c r="Z19" s="136"/>
      <c r="AA19" s="137"/>
    </row>
    <row r="20" spans="1:27" ht="13.5" customHeight="1">
      <c r="A20" s="129"/>
      <c r="B20" s="188" t="s">
        <v>244</v>
      </c>
      <c r="C20" s="189"/>
      <c r="D20" s="189"/>
      <c r="E20" s="189"/>
      <c r="F20" s="189"/>
      <c r="G20" s="189"/>
      <c r="H20" s="190"/>
      <c r="I20" s="28" t="s">
        <v>12</v>
      </c>
      <c r="J20" s="55" t="s">
        <v>70</v>
      </c>
      <c r="K20" s="38" t="s">
        <v>67</v>
      </c>
      <c r="L20" s="35" t="s">
        <v>62</v>
      </c>
      <c r="M20" s="38" t="s">
        <v>67</v>
      </c>
      <c r="N20" s="35" t="s">
        <v>66</v>
      </c>
      <c r="O20" s="38" t="s">
        <v>67</v>
      </c>
      <c r="P20" s="36" t="s">
        <v>65</v>
      </c>
      <c r="Q20" s="116">
        <v>2</v>
      </c>
      <c r="R20" s="118" t="s">
        <v>62</v>
      </c>
      <c r="S20" s="86"/>
      <c r="T20" s="120" t="s">
        <v>63</v>
      </c>
      <c r="U20" s="124" t="s">
        <v>161</v>
      </c>
      <c r="V20" s="124"/>
      <c r="W20" s="122"/>
      <c r="X20" s="124" t="s">
        <v>161</v>
      </c>
      <c r="Y20" s="74"/>
      <c r="Z20" s="136"/>
      <c r="AA20" s="137"/>
    </row>
    <row r="21" spans="1:27" ht="13.5" customHeight="1">
      <c r="A21" s="129"/>
      <c r="B21" s="191"/>
      <c r="C21" s="192"/>
      <c r="D21" s="192"/>
      <c r="E21" s="192"/>
      <c r="F21" s="192"/>
      <c r="G21" s="192"/>
      <c r="H21" s="193"/>
      <c r="I21" s="29" t="s">
        <v>13</v>
      </c>
      <c r="J21" s="54" t="s">
        <v>164</v>
      </c>
      <c r="K21" s="56"/>
      <c r="L21" s="57" t="s">
        <v>62</v>
      </c>
      <c r="M21" s="56"/>
      <c r="N21" s="57" t="s">
        <v>66</v>
      </c>
      <c r="O21" s="56"/>
      <c r="P21" s="58" t="s">
        <v>65</v>
      </c>
      <c r="Q21" s="117"/>
      <c r="R21" s="119"/>
      <c r="S21" s="87"/>
      <c r="T21" s="121"/>
      <c r="U21" s="125"/>
      <c r="V21" s="125"/>
      <c r="W21" s="123"/>
      <c r="X21" s="125"/>
      <c r="Y21" s="75"/>
      <c r="Z21" s="136"/>
      <c r="AA21" s="137"/>
    </row>
    <row r="22" spans="1:27" ht="13.5" customHeight="1">
      <c r="A22" s="129"/>
      <c r="B22" s="188"/>
      <c r="C22" s="189"/>
      <c r="D22" s="189"/>
      <c r="E22" s="189"/>
      <c r="F22" s="189"/>
      <c r="G22" s="189"/>
      <c r="H22" s="190"/>
      <c r="I22" s="28" t="s">
        <v>12</v>
      </c>
      <c r="J22" s="55"/>
      <c r="K22" s="38"/>
      <c r="L22" s="35" t="s">
        <v>62</v>
      </c>
      <c r="M22" s="38"/>
      <c r="N22" s="35" t="s">
        <v>66</v>
      </c>
      <c r="O22" s="38"/>
      <c r="P22" s="36" t="s">
        <v>65</v>
      </c>
      <c r="Q22" s="116"/>
      <c r="R22" s="118" t="s">
        <v>62</v>
      </c>
      <c r="S22" s="86"/>
      <c r="T22" s="120" t="s">
        <v>63</v>
      </c>
      <c r="U22" s="122"/>
      <c r="V22" s="124"/>
      <c r="W22" s="122"/>
      <c r="X22" s="124"/>
      <c r="Y22" s="74"/>
      <c r="Z22" s="136"/>
      <c r="AA22" s="137"/>
    </row>
    <row r="23" spans="1:27" ht="13.5" customHeight="1">
      <c r="A23" s="129"/>
      <c r="B23" s="191"/>
      <c r="C23" s="192"/>
      <c r="D23" s="192"/>
      <c r="E23" s="192"/>
      <c r="F23" s="192"/>
      <c r="G23" s="192"/>
      <c r="H23" s="193"/>
      <c r="I23" s="29" t="s">
        <v>13</v>
      </c>
      <c r="J23" s="54"/>
      <c r="K23" s="39"/>
      <c r="L23" s="33" t="s">
        <v>62</v>
      </c>
      <c r="M23" s="39"/>
      <c r="N23" s="33" t="s">
        <v>66</v>
      </c>
      <c r="O23" s="39"/>
      <c r="P23" s="34" t="s">
        <v>65</v>
      </c>
      <c r="Q23" s="117"/>
      <c r="R23" s="119"/>
      <c r="S23" s="87"/>
      <c r="T23" s="121"/>
      <c r="U23" s="123"/>
      <c r="V23" s="125"/>
      <c r="W23" s="123"/>
      <c r="X23" s="125"/>
      <c r="Y23" s="75"/>
      <c r="Z23" s="68"/>
      <c r="AA23" s="69"/>
    </row>
    <row r="24" spans="1:27" ht="13.5" customHeight="1">
      <c r="A24" s="129"/>
      <c r="B24" s="188"/>
      <c r="C24" s="189"/>
      <c r="D24" s="189"/>
      <c r="E24" s="189"/>
      <c r="F24" s="189"/>
      <c r="G24" s="189"/>
      <c r="H24" s="190"/>
      <c r="I24" s="28" t="s">
        <v>12</v>
      </c>
      <c r="J24" s="55"/>
      <c r="K24" s="38"/>
      <c r="L24" s="35" t="s">
        <v>62</v>
      </c>
      <c r="M24" s="38"/>
      <c r="N24" s="35" t="s">
        <v>66</v>
      </c>
      <c r="O24" s="38"/>
      <c r="P24" s="36" t="s">
        <v>65</v>
      </c>
      <c r="Q24" s="116"/>
      <c r="R24" s="118" t="s">
        <v>62</v>
      </c>
      <c r="S24" s="86"/>
      <c r="T24" s="120" t="s">
        <v>63</v>
      </c>
      <c r="U24" s="122"/>
      <c r="V24" s="124"/>
      <c r="W24" s="122"/>
      <c r="X24" s="124"/>
      <c r="Y24" s="74"/>
      <c r="Z24" s="68"/>
      <c r="AA24" s="69"/>
    </row>
    <row r="25" spans="1:27" ht="13.5" customHeight="1">
      <c r="A25" s="129"/>
      <c r="B25" s="191"/>
      <c r="C25" s="192"/>
      <c r="D25" s="192"/>
      <c r="E25" s="192"/>
      <c r="F25" s="192"/>
      <c r="G25" s="192"/>
      <c r="H25" s="193"/>
      <c r="I25" s="29" t="s">
        <v>13</v>
      </c>
      <c r="J25" s="54"/>
      <c r="K25" s="39"/>
      <c r="L25" s="33" t="s">
        <v>62</v>
      </c>
      <c r="M25" s="39"/>
      <c r="N25" s="33" t="s">
        <v>66</v>
      </c>
      <c r="O25" s="39"/>
      <c r="P25" s="34" t="s">
        <v>65</v>
      </c>
      <c r="Q25" s="117"/>
      <c r="R25" s="119"/>
      <c r="S25" s="87"/>
      <c r="T25" s="121"/>
      <c r="U25" s="123"/>
      <c r="V25" s="125"/>
      <c r="W25" s="123"/>
      <c r="X25" s="125"/>
      <c r="Y25" s="75"/>
      <c r="Z25" s="68"/>
      <c r="AA25" s="69"/>
    </row>
    <row r="26" spans="1:27" ht="13.5" customHeight="1">
      <c r="A26" s="129"/>
      <c r="B26" s="188"/>
      <c r="C26" s="189"/>
      <c r="D26" s="189"/>
      <c r="E26" s="189"/>
      <c r="F26" s="189"/>
      <c r="G26" s="189"/>
      <c r="H26" s="190"/>
      <c r="I26" s="28" t="s">
        <v>12</v>
      </c>
      <c r="J26" s="55"/>
      <c r="K26" s="38"/>
      <c r="L26" s="35" t="s">
        <v>62</v>
      </c>
      <c r="M26" s="38"/>
      <c r="N26" s="35" t="s">
        <v>66</v>
      </c>
      <c r="O26" s="38"/>
      <c r="P26" s="36" t="s">
        <v>65</v>
      </c>
      <c r="Q26" s="116"/>
      <c r="R26" s="118" t="s">
        <v>62</v>
      </c>
      <c r="S26" s="86"/>
      <c r="T26" s="120" t="s">
        <v>63</v>
      </c>
      <c r="U26" s="122"/>
      <c r="V26" s="124"/>
      <c r="W26" s="122"/>
      <c r="X26" s="124"/>
      <c r="Y26" s="74"/>
      <c r="Z26" s="68"/>
      <c r="AA26" s="69"/>
    </row>
    <row r="27" spans="1:27" ht="13.5" customHeight="1">
      <c r="A27" s="129"/>
      <c r="B27" s="191"/>
      <c r="C27" s="192"/>
      <c r="D27" s="192"/>
      <c r="E27" s="192"/>
      <c r="F27" s="192"/>
      <c r="G27" s="192"/>
      <c r="H27" s="193"/>
      <c r="I27" s="29" t="s">
        <v>13</v>
      </c>
      <c r="J27" s="54"/>
      <c r="K27" s="39"/>
      <c r="L27" s="33" t="s">
        <v>62</v>
      </c>
      <c r="M27" s="39"/>
      <c r="N27" s="33" t="s">
        <v>66</v>
      </c>
      <c r="O27" s="39"/>
      <c r="P27" s="34" t="s">
        <v>65</v>
      </c>
      <c r="Q27" s="117"/>
      <c r="R27" s="119"/>
      <c r="S27" s="87"/>
      <c r="T27" s="121"/>
      <c r="U27" s="123"/>
      <c r="V27" s="125"/>
      <c r="W27" s="123"/>
      <c r="X27" s="125"/>
      <c r="Y27" s="75"/>
      <c r="Z27" s="68"/>
      <c r="AA27" s="69"/>
    </row>
    <row r="28" spans="1:27" ht="13.5" customHeight="1">
      <c r="A28" s="129"/>
      <c r="B28" s="188"/>
      <c r="C28" s="189"/>
      <c r="D28" s="189"/>
      <c r="E28" s="189"/>
      <c r="F28" s="189"/>
      <c r="G28" s="189"/>
      <c r="H28" s="190"/>
      <c r="I28" s="28" t="s">
        <v>12</v>
      </c>
      <c r="J28" s="55"/>
      <c r="K28" s="38"/>
      <c r="L28" s="35" t="s">
        <v>62</v>
      </c>
      <c r="M28" s="38"/>
      <c r="N28" s="35" t="s">
        <v>66</v>
      </c>
      <c r="O28" s="38"/>
      <c r="P28" s="36" t="s">
        <v>65</v>
      </c>
      <c r="Q28" s="116"/>
      <c r="R28" s="118" t="s">
        <v>62</v>
      </c>
      <c r="S28" s="86"/>
      <c r="T28" s="120" t="s">
        <v>63</v>
      </c>
      <c r="U28" s="122"/>
      <c r="V28" s="124"/>
      <c r="W28" s="122"/>
      <c r="X28" s="124"/>
      <c r="Y28" s="74"/>
      <c r="Z28" s="68"/>
      <c r="AA28" s="69"/>
    </row>
    <row r="29" spans="1:27" ht="13.5" customHeight="1">
      <c r="A29" s="129"/>
      <c r="B29" s="191"/>
      <c r="C29" s="192"/>
      <c r="D29" s="192"/>
      <c r="E29" s="192"/>
      <c r="F29" s="192"/>
      <c r="G29" s="192"/>
      <c r="H29" s="193"/>
      <c r="I29" s="29" t="s">
        <v>13</v>
      </c>
      <c r="J29" s="54"/>
      <c r="K29" s="39"/>
      <c r="L29" s="33" t="s">
        <v>62</v>
      </c>
      <c r="M29" s="39"/>
      <c r="N29" s="33" t="s">
        <v>66</v>
      </c>
      <c r="O29" s="39"/>
      <c r="P29" s="34" t="s">
        <v>65</v>
      </c>
      <c r="Q29" s="117"/>
      <c r="R29" s="119"/>
      <c r="S29" s="87"/>
      <c r="T29" s="121"/>
      <c r="U29" s="123"/>
      <c r="V29" s="125"/>
      <c r="W29" s="123"/>
      <c r="X29" s="125"/>
      <c r="Y29" s="75"/>
      <c r="Z29" s="70"/>
      <c r="AA29" s="71"/>
    </row>
    <row r="30" spans="1:27" ht="15" customHeight="1">
      <c r="A30" s="76" t="s">
        <v>149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82">
        <v>40</v>
      </c>
      <c r="R30" s="83"/>
      <c r="S30" s="86" t="s">
        <v>62</v>
      </c>
      <c r="T30" s="83">
        <v>5</v>
      </c>
      <c r="U30" s="83"/>
      <c r="V30" s="88" t="s">
        <v>63</v>
      </c>
      <c r="W30" s="88"/>
      <c r="X30" s="90" t="s">
        <v>248</v>
      </c>
      <c r="Y30" s="90"/>
      <c r="Z30" s="90"/>
      <c r="AA30" s="91"/>
    </row>
    <row r="31" spans="1:27" ht="15" customHeight="1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84"/>
      <c r="R31" s="85"/>
      <c r="S31" s="87"/>
      <c r="T31" s="85"/>
      <c r="U31" s="85"/>
      <c r="V31" s="89"/>
      <c r="W31" s="89"/>
      <c r="X31" s="92"/>
      <c r="Y31" s="92"/>
      <c r="Z31" s="92"/>
      <c r="AA31" s="93"/>
    </row>
    <row r="32" spans="1:27" ht="12" customHeight="1"/>
    <row r="33" spans="1:28" ht="21.75" customHeight="1">
      <c r="A33" s="103" t="s">
        <v>14</v>
      </c>
      <c r="B33" s="104" t="s">
        <v>15</v>
      </c>
      <c r="C33" s="105"/>
      <c r="D33" s="105"/>
      <c r="E33" s="105"/>
      <c r="F33" s="105"/>
      <c r="G33" s="105"/>
      <c r="H33" s="106"/>
      <c r="I33" s="104" t="s">
        <v>18</v>
      </c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  <c r="W33" s="105" t="s">
        <v>16</v>
      </c>
      <c r="X33" s="105"/>
      <c r="Y33" s="105"/>
      <c r="Z33" s="105"/>
      <c r="AA33" s="106"/>
    </row>
    <row r="34" spans="1:28" ht="21.75" customHeight="1">
      <c r="A34" s="103"/>
      <c r="B34" s="40"/>
      <c r="C34" s="41"/>
      <c r="D34" s="41" t="s">
        <v>62</v>
      </c>
      <c r="E34" s="41" t="e">
        <f>VLOOKUP(C34,'✕(変更しない)大会開催年月日'!F3:$G$30,2,0)</f>
        <v>#N/A</v>
      </c>
      <c r="F34" s="41" t="s">
        <v>66</v>
      </c>
      <c r="G34" s="41" t="e">
        <f>VLOOKUP(C34,'✕(変更しない)大会開催年月日'!$F$3:G30,3,0)</f>
        <v>#N/A</v>
      </c>
      <c r="H34" s="42" t="s">
        <v>65</v>
      </c>
      <c r="I34" s="107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9"/>
      <c r="W34" s="107"/>
      <c r="X34" s="108"/>
      <c r="Y34" s="108"/>
      <c r="Z34" s="108"/>
      <c r="AA34" s="109"/>
      <c r="AB34"/>
    </row>
    <row r="35" spans="1:28" ht="21.75" customHeight="1">
      <c r="A35" s="103"/>
      <c r="B35" s="40"/>
      <c r="C35" s="41"/>
      <c r="D35" s="41" t="s">
        <v>62</v>
      </c>
      <c r="E35" s="41" t="e">
        <f>VLOOKUP(記入例!C35,'✕(変更しない)大会開催年月日'!F3:$G$30,2,0)</f>
        <v>#N/A</v>
      </c>
      <c r="F35" s="41" t="s">
        <v>66</v>
      </c>
      <c r="G35" s="41" t="e">
        <f>VLOOKUP(C35,'✕(変更しない)大会開催年月日'!$F$3:G30,3,0)</f>
        <v>#N/A</v>
      </c>
      <c r="H35" s="42" t="s">
        <v>65</v>
      </c>
      <c r="I35" s="107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9"/>
      <c r="W35" s="107"/>
      <c r="X35" s="108"/>
      <c r="Y35" s="108"/>
      <c r="Z35" s="108"/>
      <c r="AA35" s="109"/>
      <c r="AB35" s="44" t="str">
        <f>IF(AND(W7&lt;60,C35&gt;=E3-1),"60歳未満は部長表彰受賞から2年以上経過が対象です","")</f>
        <v/>
      </c>
    </row>
    <row r="36" spans="1:28" ht="21.75" customHeight="1">
      <c r="A36" s="103"/>
      <c r="B36" s="40"/>
      <c r="C36" s="41"/>
      <c r="D36" s="41" t="s">
        <v>62</v>
      </c>
      <c r="E36" s="41"/>
      <c r="F36" s="41" t="s">
        <v>66</v>
      </c>
      <c r="G36" s="41"/>
      <c r="H36" s="42" t="s">
        <v>65</v>
      </c>
      <c r="I36" s="107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  <c r="W36" s="107"/>
      <c r="X36" s="108"/>
      <c r="Y36" s="108"/>
      <c r="Z36" s="108"/>
      <c r="AA36" s="109"/>
      <c r="AB36" s="43"/>
    </row>
    <row r="37" spans="1:28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8" ht="75" customHeight="1">
      <c r="A38" s="6" t="s">
        <v>17</v>
      </c>
      <c r="B38" s="194" t="s">
        <v>249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6"/>
    </row>
    <row r="39" spans="1:28" ht="10.5" customHeight="1"/>
    <row r="40" spans="1:28" ht="40.15" customHeight="1">
      <c r="A40" s="51" t="s">
        <v>19</v>
      </c>
      <c r="B40" s="53" t="s">
        <v>20</v>
      </c>
      <c r="C40" s="98" t="s">
        <v>167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 t="s">
        <v>21</v>
      </c>
      <c r="O40" s="100"/>
      <c r="P40" s="101"/>
      <c r="Q40" s="102" t="s">
        <v>168</v>
      </c>
      <c r="R40" s="102"/>
      <c r="S40" s="102"/>
      <c r="T40" s="102"/>
      <c r="U40" s="102"/>
      <c r="V40" s="102"/>
      <c r="W40" s="102"/>
      <c r="X40" s="99" t="s">
        <v>22</v>
      </c>
      <c r="Y40" s="100"/>
      <c r="Z40" s="101"/>
      <c r="AA40" s="52" t="s">
        <v>169</v>
      </c>
    </row>
    <row r="41" spans="1:28" ht="14.25" customHeight="1"/>
    <row r="42" spans="1:28" ht="18" customHeight="1">
      <c r="A42" s="18" t="s">
        <v>23</v>
      </c>
      <c r="B42" s="94" t="s">
        <v>37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</row>
    <row r="43" spans="1:28" ht="39.6" customHeight="1">
      <c r="A43" s="18">
        <v>2</v>
      </c>
      <c r="B43" s="94" t="s">
        <v>241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8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8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3">
    <mergeCell ref="A4:B5"/>
    <mergeCell ref="C4:J5"/>
    <mergeCell ref="X4:Y4"/>
    <mergeCell ref="Z4:AA4"/>
    <mergeCell ref="X5:Y5"/>
    <mergeCell ref="Z5:AA5"/>
    <mergeCell ref="A1:AA1"/>
    <mergeCell ref="X2:AA2"/>
    <mergeCell ref="A3:B3"/>
    <mergeCell ref="C3:D3"/>
    <mergeCell ref="E3:F3"/>
    <mergeCell ref="G3:J3"/>
    <mergeCell ref="X3:Y3"/>
    <mergeCell ref="Z3:AA3"/>
    <mergeCell ref="AA7:AA8"/>
    <mergeCell ref="U8:Z8"/>
    <mergeCell ref="A9:B9"/>
    <mergeCell ref="C9:AA9"/>
    <mergeCell ref="A10:B10"/>
    <mergeCell ref="C10:AA10"/>
    <mergeCell ref="A6:B6"/>
    <mergeCell ref="C6:P6"/>
    <mergeCell ref="Q6:T6"/>
    <mergeCell ref="U6:AA6"/>
    <mergeCell ref="A7:B8"/>
    <mergeCell ref="C7:P8"/>
    <mergeCell ref="Q7:T8"/>
    <mergeCell ref="U7:V7"/>
    <mergeCell ref="W7:X7"/>
    <mergeCell ref="Y7:Z7"/>
    <mergeCell ref="Z12:AA13"/>
    <mergeCell ref="A14:A29"/>
    <mergeCell ref="B14:H15"/>
    <mergeCell ref="Q14:Q15"/>
    <mergeCell ref="R14:R15"/>
    <mergeCell ref="S14:S15"/>
    <mergeCell ref="T14:T15"/>
    <mergeCell ref="U14:U15"/>
    <mergeCell ref="V14:V15"/>
    <mergeCell ref="W14:W15"/>
    <mergeCell ref="A12:A13"/>
    <mergeCell ref="B12:H13"/>
    <mergeCell ref="I12:P13"/>
    <mergeCell ref="Q12:T13"/>
    <mergeCell ref="U12:V12"/>
    <mergeCell ref="W12:X12"/>
    <mergeCell ref="X14:X15"/>
    <mergeCell ref="Y14:Y15"/>
    <mergeCell ref="B16:H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B18: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Y20:Y21"/>
    <mergeCell ref="B22:H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B20:H21"/>
    <mergeCell ref="Q20:Q21"/>
    <mergeCell ref="R20:R21"/>
    <mergeCell ref="S20:S21"/>
    <mergeCell ref="T20:T21"/>
    <mergeCell ref="U20:U21"/>
    <mergeCell ref="V20:V21"/>
    <mergeCell ref="W20:W21"/>
    <mergeCell ref="X20:X21"/>
    <mergeCell ref="U26:U27"/>
    <mergeCell ref="V26:V27"/>
    <mergeCell ref="W26:W27"/>
    <mergeCell ref="X26:X27"/>
    <mergeCell ref="Y26:Y27"/>
    <mergeCell ref="B24:H25"/>
    <mergeCell ref="Q24:Q25"/>
    <mergeCell ref="R24:R25"/>
    <mergeCell ref="S24:S25"/>
    <mergeCell ref="T24:T25"/>
    <mergeCell ref="U24:U25"/>
    <mergeCell ref="V24:V25"/>
    <mergeCell ref="W24:W25"/>
    <mergeCell ref="X24:X25"/>
    <mergeCell ref="B43:AA43"/>
    <mergeCell ref="B38:AA38"/>
    <mergeCell ref="C40:M40"/>
    <mergeCell ref="N40:P40"/>
    <mergeCell ref="Q40:W40"/>
    <mergeCell ref="X40:Z40"/>
    <mergeCell ref="B42:AA42"/>
    <mergeCell ref="A33:A36"/>
    <mergeCell ref="B33:H33"/>
    <mergeCell ref="I33:V33"/>
    <mergeCell ref="W33:AA33"/>
    <mergeCell ref="I34:V34"/>
    <mergeCell ref="W34:AA34"/>
    <mergeCell ref="I35:V35"/>
    <mergeCell ref="W35:AA35"/>
    <mergeCell ref="I36:V36"/>
    <mergeCell ref="W36:AA36"/>
    <mergeCell ref="Z14:AA17"/>
    <mergeCell ref="Z18:AA22"/>
    <mergeCell ref="Y28:Y29"/>
    <mergeCell ref="A30:P31"/>
    <mergeCell ref="Q30:R31"/>
    <mergeCell ref="S30:S31"/>
    <mergeCell ref="T30:U31"/>
    <mergeCell ref="V30:W31"/>
    <mergeCell ref="X30:AA31"/>
    <mergeCell ref="B28:H29"/>
    <mergeCell ref="Q28:Q29"/>
    <mergeCell ref="R28:R29"/>
    <mergeCell ref="S28:S29"/>
    <mergeCell ref="T28:T29"/>
    <mergeCell ref="U28:U29"/>
    <mergeCell ref="V28:V29"/>
    <mergeCell ref="W28:W29"/>
    <mergeCell ref="X28:X29"/>
    <mergeCell ref="Y24:Y25"/>
    <mergeCell ref="B26:H27"/>
    <mergeCell ref="Q26:Q27"/>
    <mergeCell ref="R26:R27"/>
    <mergeCell ref="S26:S27"/>
    <mergeCell ref="T26:T27"/>
  </mergeCells>
  <phoneticPr fontId="3"/>
  <conditionalFormatting sqref="X3:Y5">
    <cfRule type="duplicateValues" dxfId="25" priority="1"/>
  </conditionalFormatting>
  <pageMargins left="0.59055118110236227" right="0.19685039370078741" top="0.78740157480314965" bottom="0.39370078740157483" header="0.51181102362204722" footer="0.31496062992125984"/>
  <pageSetup paperSize="9" scale="84" orientation="portrait" cellComments="asDisplayed" r:id="rId1"/>
  <headerFooter alignWithMargins="0">
    <oddHeader>&amp;L記入例（様式１の３以外）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3D83524-B495-4EDB-B217-E6F01DF3CA96}">
          <x14:formula1>
            <xm:f>'✕(変更しない)項目'!$A$19:$A$23</xm:f>
          </x14:formula1>
          <xm:sqref>I34:V35</xm:sqref>
        </x14:dataValidation>
        <x14:dataValidation type="list" allowBlank="1" showInputMessage="1" showErrorMessage="1" xr:uid="{E0755DE3-43DC-4D3F-A3E4-4FB378F5C38F}">
          <x14:formula1>
            <xm:f>'✕(変更しない)項目'!$C$1:$C$3</xm:f>
          </x14:formula1>
          <xm:sqref>B34:B36</xm:sqref>
        </x14:dataValidation>
        <x14:dataValidation type="list" allowBlank="1" showInputMessage="1" showErrorMessage="1" xr:uid="{88A5C623-F0D4-4E6D-92E6-74CD09E69BA1}">
          <x14:formula1>
            <xm:f>'✕(変更しない)項目'!$D$1:$D$4</xm:f>
          </x14:formula1>
          <xm:sqref>C4</xm:sqref>
        </x14:dataValidation>
        <x14:dataValidation type="list" allowBlank="1" showInputMessage="1" showErrorMessage="1" xr:uid="{682D7E6E-4CA4-49B1-A134-B640287D4973}">
          <x14:formula1>
            <xm:f>'✕(変更しない)項目'!$A$1:$A$2</xm:f>
          </x14:formula1>
          <xm:sqref>X3:Y5 U14:Y29</xm:sqref>
        </x14:dataValidation>
        <x14:dataValidation type="list" allowBlank="1" showInputMessage="1" showErrorMessage="1" xr:uid="{4CB10A57-44EF-4B78-B655-6DB568F96A09}">
          <x14:formula1>
            <xm:f>'✕(変更しない)項目'!$B$1:$B$4</xm:f>
          </x14:formula1>
          <xm:sqref>J14 J16 J18 J20 J22 J24 J26 J28</xm:sqref>
        </x14:dataValidation>
        <x14:dataValidation type="list" allowBlank="1" showInputMessage="1" showErrorMessage="1" xr:uid="{12482A80-AD3B-4B82-B923-7CAAE2750D97}">
          <x14:formula1>
            <xm:f>'✕(変更しない)項目'!$B$1:$B$5</xm:f>
          </x14:formula1>
          <xm:sqref>J15 J17 J19 J21 J23 J25 J27 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B3CE-30C6-4603-9F6D-4FBA2447C613}">
  <dimension ref="A2:K23"/>
  <sheetViews>
    <sheetView workbookViewId="0">
      <selection activeCell="G5" sqref="G5"/>
    </sheetView>
  </sheetViews>
  <sheetFormatPr defaultRowHeight="18.75"/>
  <cols>
    <col min="4" max="4" width="12.25" customWidth="1"/>
    <col min="5" max="5" width="20.375" customWidth="1"/>
    <col min="6" max="6" width="15.125" customWidth="1"/>
    <col min="7" max="7" width="17.75" customWidth="1"/>
  </cols>
  <sheetData>
    <row r="2" spans="1:11">
      <c r="A2" t="s">
        <v>67</v>
      </c>
      <c r="B2" t="s">
        <v>68</v>
      </c>
      <c r="C2" t="s">
        <v>80</v>
      </c>
      <c r="D2" t="s">
        <v>71</v>
      </c>
      <c r="E2" t="s">
        <v>74</v>
      </c>
      <c r="F2" t="s">
        <v>135</v>
      </c>
      <c r="G2" t="s">
        <v>136</v>
      </c>
    </row>
    <row r="3" spans="1:11">
      <c r="B3" t="s">
        <v>69</v>
      </c>
      <c r="C3" t="s">
        <v>81</v>
      </c>
      <c r="D3" t="s">
        <v>72</v>
      </c>
      <c r="E3" t="s">
        <v>75</v>
      </c>
      <c r="F3" t="s">
        <v>76</v>
      </c>
      <c r="G3" t="s">
        <v>77</v>
      </c>
    </row>
    <row r="4" spans="1:11">
      <c r="A4" t="s">
        <v>170</v>
      </c>
      <c r="B4" t="s">
        <v>70</v>
      </c>
      <c r="D4" t="s">
        <v>73</v>
      </c>
      <c r="E4" t="s">
        <v>78</v>
      </c>
      <c r="F4" t="s">
        <v>239</v>
      </c>
      <c r="G4" t="s">
        <v>239</v>
      </c>
    </row>
    <row r="5" spans="1:11">
      <c r="B5" t="s">
        <v>164</v>
      </c>
    </row>
    <row r="6" spans="1:11">
      <c r="A6" t="s">
        <v>79</v>
      </c>
      <c r="E6" t="s">
        <v>151</v>
      </c>
    </row>
    <row r="7" spans="1:11">
      <c r="A7" t="s">
        <v>237</v>
      </c>
      <c r="E7" t="s">
        <v>238</v>
      </c>
    </row>
    <row r="9" spans="1:11">
      <c r="A9" t="s">
        <v>134</v>
      </c>
      <c r="C9" t="s">
        <v>137</v>
      </c>
      <c r="D9" s="37" t="s">
        <v>138</v>
      </c>
      <c r="E9" t="s">
        <v>152</v>
      </c>
      <c r="G9" t="s">
        <v>134</v>
      </c>
      <c r="I9" t="s">
        <v>137</v>
      </c>
      <c r="J9" s="37" t="s">
        <v>138</v>
      </c>
      <c r="K9" t="s">
        <v>153</v>
      </c>
    </row>
    <row r="10" spans="1:11">
      <c r="A10" t="str">
        <f>IF('✕(使用しない）様式１の１'!$C$4='✕(変更しない)項目'!$D$2,1,"")</f>
        <v/>
      </c>
      <c r="B10" t="str">
        <f>IF('✕(使用しない）様式１の１'!X3="○",1,"")</f>
        <v/>
      </c>
      <c r="C10">
        <f>SUM(A10:B10)</f>
        <v>0</v>
      </c>
      <c r="D10" t="str">
        <f>IF(C10=2,C10,"")</f>
        <v/>
      </c>
      <c r="E10" t="s">
        <v>139</v>
      </c>
      <c r="G10" t="str">
        <f>IF('様式１の２(部長感謝状)'!$C$4='✕(変更しない)項目'!$D$2,1,"")</f>
        <v/>
      </c>
      <c r="H10" t="str">
        <f>IF('様式１の２(部長感謝状)'!X3="○",1,"")</f>
        <v/>
      </c>
      <c r="I10">
        <f>SUM(G10:H10)</f>
        <v>0</v>
      </c>
      <c r="J10" t="str">
        <f>IF(I10=2,I10,"")</f>
        <v/>
      </c>
      <c r="K10" t="s">
        <v>154</v>
      </c>
    </row>
    <row r="11" spans="1:11">
      <c r="A11" t="str">
        <f>IF('✕(使用しない）様式１の１'!$C$4='✕(変更しない)項目'!$D$2,1,"")</f>
        <v/>
      </c>
      <c r="B11" t="str">
        <f>IF('✕(使用しない）様式１の１'!X4="○",2,"")</f>
        <v/>
      </c>
      <c r="C11">
        <f t="shared" ref="C11:C17" si="0">SUM(A11:B11)</f>
        <v>0</v>
      </c>
      <c r="D11" t="str">
        <f>IF(C11=3,C11,"")</f>
        <v/>
      </c>
      <c r="E11" t="s">
        <v>140</v>
      </c>
      <c r="G11" t="str">
        <f>IF('様式１の２(部長感謝状)'!$C$4='✕(変更しない)項目'!$D$2,1,"")</f>
        <v/>
      </c>
      <c r="H11" t="str">
        <f>IF('様式１の２(部長感謝状)'!X4="○",2,"")</f>
        <v/>
      </c>
      <c r="I11">
        <f>SUM(G11:H11)</f>
        <v>0</v>
      </c>
      <c r="J11" t="str">
        <f>IF(I11=3,I11,"")</f>
        <v/>
      </c>
      <c r="K11" t="s">
        <v>155</v>
      </c>
    </row>
    <row r="12" spans="1:11">
      <c r="A12" t="str">
        <f>IF('✕(使用しない）様式１の１'!$C$4='✕(変更しない)項目'!$D$2,1,"")</f>
        <v/>
      </c>
      <c r="B12" t="str">
        <f>IF('✕(使用しない）様式１の１'!X5="○",3,"")</f>
        <v/>
      </c>
      <c r="C12">
        <f t="shared" si="0"/>
        <v>0</v>
      </c>
      <c r="D12" t="str">
        <f>IF(C12=4,C12,"")</f>
        <v/>
      </c>
      <c r="E12" t="s">
        <v>139</v>
      </c>
      <c r="G12" t="str">
        <f>IF('様式１の２(部長感謝状)'!$C$4='✕(変更しない)項目'!$D$2,1,"")</f>
        <v/>
      </c>
      <c r="H12">
        <f>IF('様式１の２(部長感謝状)'!X5="○",3,"")</f>
        <v>3</v>
      </c>
      <c r="I12">
        <f t="shared" ref="I12:I17" si="1">SUM(G12:H12)</f>
        <v>3</v>
      </c>
      <c r="J12" t="str">
        <f>IF(I12=4,I12,"")</f>
        <v/>
      </c>
      <c r="K12" t="s">
        <v>154</v>
      </c>
    </row>
    <row r="13" spans="1:11">
      <c r="A13">
        <f>IF('✕(使用しない）様式１の１'!$C$4=$D$3,1,"")</f>
        <v>1</v>
      </c>
      <c r="B13" t="str">
        <f>IF('✕(使用しない）様式１の１'!X3="○",4,"")</f>
        <v/>
      </c>
      <c r="C13">
        <f t="shared" si="0"/>
        <v>1</v>
      </c>
      <c r="D13" t="str">
        <f>IF(C13=5,C13,"")</f>
        <v/>
      </c>
      <c r="E13" t="s">
        <v>141</v>
      </c>
      <c r="G13">
        <f>IF('様式１の２(部長感謝状)'!$C$4='✕(変更しない)項目'!$D$3,1,"")</f>
        <v>1</v>
      </c>
      <c r="H13" t="str">
        <f>IF('様式１の２(部長感謝状)'!X3="○",4,"")</f>
        <v/>
      </c>
      <c r="I13">
        <f t="shared" si="1"/>
        <v>1</v>
      </c>
      <c r="J13" t="str">
        <f>IF(I13=5,I13,"")</f>
        <v/>
      </c>
      <c r="K13" t="s">
        <v>156</v>
      </c>
    </row>
    <row r="14" spans="1:11">
      <c r="A14">
        <f>IF('✕(使用しない）様式１の１'!$C$4=$D$3,1,"")</f>
        <v>1</v>
      </c>
      <c r="B14" t="str">
        <f>IF('✕(使用しない）様式１の１'!X4="○",5,"")</f>
        <v/>
      </c>
      <c r="C14">
        <f t="shared" si="0"/>
        <v>1</v>
      </c>
      <c r="D14" t="str">
        <f>IF(C14=6,C14,"")</f>
        <v/>
      </c>
      <c r="E14" t="s">
        <v>142</v>
      </c>
      <c r="G14">
        <f>IF('様式１の２(部長感謝状)'!$C$4='✕(変更しない)項目'!$D$3,1,"")</f>
        <v>1</v>
      </c>
      <c r="H14" t="str">
        <f>IF('様式１の２(部長感謝状)'!X4="○",4,"")</f>
        <v/>
      </c>
      <c r="I14">
        <f t="shared" si="1"/>
        <v>1</v>
      </c>
      <c r="J14" t="str">
        <f>IF(I14=6,I14,"")</f>
        <v/>
      </c>
      <c r="K14" t="s">
        <v>140</v>
      </c>
    </row>
    <row r="15" spans="1:11">
      <c r="A15">
        <f>IF('✕(使用しない）様式１の１'!$C$4=$D$3,1,"")</f>
        <v>1</v>
      </c>
      <c r="B15" t="str">
        <f>IF('✕(使用しない）様式１の１'!X5="○",6,"")</f>
        <v/>
      </c>
      <c r="C15">
        <f t="shared" si="0"/>
        <v>1</v>
      </c>
      <c r="D15" t="str">
        <f>IF(C15=7,C15,"")</f>
        <v/>
      </c>
      <c r="E15" t="s">
        <v>139</v>
      </c>
      <c r="G15">
        <f>IF('様式１の２(部長感謝状)'!$C$4='✕(変更しない)項目'!$D$3,1,"")</f>
        <v>1</v>
      </c>
      <c r="H15">
        <f>IF('様式１の２(部長感謝状)'!X5="○",6,"")</f>
        <v>6</v>
      </c>
      <c r="I15">
        <f t="shared" si="1"/>
        <v>7</v>
      </c>
      <c r="J15">
        <f>IF(I15=7,I15,"")</f>
        <v>7</v>
      </c>
      <c r="K15" t="s">
        <v>157</v>
      </c>
    </row>
    <row r="16" spans="1:11">
      <c r="A16" t="str">
        <f>IF('✕(使用しない）様式１の１'!$C$4=$D$4,1,"")</f>
        <v/>
      </c>
      <c r="B16" t="str">
        <f>IF('✕(使用しない）様式１の１'!X3="○",7,"")</f>
        <v/>
      </c>
      <c r="C16">
        <f>SUM(A16:B16)</f>
        <v>0</v>
      </c>
      <c r="D16" t="str">
        <f>IF(C16=8,C16,"")</f>
        <v/>
      </c>
      <c r="E16" t="s">
        <v>158</v>
      </c>
      <c r="G16" t="str">
        <f>IF('様式１の２(部長感謝状)'!$C$4='✕(変更しない)項目'!$D$4,1,"")</f>
        <v/>
      </c>
      <c r="H16" t="str">
        <f>IF('様式１の２(部長感謝状)'!X3="○",1,"")</f>
        <v/>
      </c>
      <c r="I16">
        <f>SUM(G16:H16)</f>
        <v>0</v>
      </c>
      <c r="J16" t="str">
        <f>IF(I16=8,I16,"")</f>
        <v/>
      </c>
      <c r="K16" t="s">
        <v>159</v>
      </c>
    </row>
    <row r="17" spans="1:11">
      <c r="A17" t="str">
        <f>IF('✕(使用しない）様式１の１'!$C$4=$D$4,1,"")</f>
        <v/>
      </c>
      <c r="B17" t="str">
        <f>IF('✕(使用しない）様式１の１'!X4="○",8,"")</f>
        <v/>
      </c>
      <c r="C17">
        <f t="shared" si="0"/>
        <v>0</v>
      </c>
      <c r="D17" t="str">
        <f>IF(C17=9,C17,"")</f>
        <v/>
      </c>
      <c r="E17" t="s">
        <v>159</v>
      </c>
      <c r="G17" t="str">
        <f>IF('様式１の２(部長感謝状)'!$C$4='✕(変更しない)項目'!$D$4,1,"")</f>
        <v/>
      </c>
      <c r="H17" t="str">
        <f>IF('様式１の２(部長感謝状)'!X4="○",7,"")</f>
        <v/>
      </c>
      <c r="I17">
        <f t="shared" si="1"/>
        <v>0</v>
      </c>
      <c r="J17" t="str">
        <f>IF(I17=9,I17,"")</f>
        <v/>
      </c>
      <c r="K17" t="s">
        <v>160</v>
      </c>
    </row>
    <row r="18" spans="1:11">
      <c r="D18">
        <f>SUM(D10:D17)</f>
        <v>0</v>
      </c>
      <c r="J18">
        <f>SUM(J10:J17)</f>
        <v>7</v>
      </c>
    </row>
    <row r="19" spans="1:11">
      <c r="A19" t="s">
        <v>143</v>
      </c>
    </row>
    <row r="20" spans="1:11">
      <c r="A20" t="s">
        <v>144</v>
      </c>
    </row>
    <row r="21" spans="1:11">
      <c r="A21" t="s">
        <v>145</v>
      </c>
    </row>
    <row r="22" spans="1:11">
      <c r="A22" t="s">
        <v>146</v>
      </c>
    </row>
    <row r="23" spans="1:11">
      <c r="A23" t="s">
        <v>147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CDAF-3B31-4869-A2FA-72A9EEF7BCB6}">
  <dimension ref="A1:J37"/>
  <sheetViews>
    <sheetView workbookViewId="0">
      <selection activeCell="J27" sqref="J27"/>
    </sheetView>
  </sheetViews>
  <sheetFormatPr defaultRowHeight="18.75"/>
  <cols>
    <col min="1" max="1" width="4.75" customWidth="1"/>
    <col min="2" max="2" width="15.625" customWidth="1"/>
    <col min="3" max="3" width="17" customWidth="1"/>
    <col min="4" max="4" width="7.625" customWidth="1"/>
    <col min="5" max="5" width="8.625" customWidth="1"/>
    <col min="6" max="7" width="5.25" customWidth="1"/>
    <col min="8" max="8" width="10.5" customWidth="1"/>
  </cols>
  <sheetData>
    <row r="1" spans="1:10">
      <c r="B1" t="s">
        <v>172</v>
      </c>
      <c r="H1" s="50" t="s">
        <v>133</v>
      </c>
    </row>
    <row r="2" spans="1:10" ht="19.5" thickBot="1">
      <c r="A2" s="59"/>
      <c r="B2" s="45" t="s">
        <v>84</v>
      </c>
      <c r="C2" s="45" t="s">
        <v>85</v>
      </c>
      <c r="D2" s="45"/>
      <c r="E2" s="45" t="s">
        <v>132</v>
      </c>
      <c r="F2" s="45" t="s">
        <v>130</v>
      </c>
      <c r="G2" s="45" t="s">
        <v>131</v>
      </c>
      <c r="H2" s="37"/>
      <c r="I2" s="37"/>
    </row>
    <row r="3" spans="1:10" ht="19.5" thickTop="1">
      <c r="A3" s="197" t="s">
        <v>173</v>
      </c>
      <c r="B3" s="46" t="s">
        <v>86</v>
      </c>
      <c r="C3" s="47" t="s">
        <v>87</v>
      </c>
      <c r="D3" s="62"/>
      <c r="E3" s="63" t="s">
        <v>201</v>
      </c>
      <c r="F3" s="46">
        <v>1</v>
      </c>
      <c r="G3" s="46">
        <v>17</v>
      </c>
      <c r="H3" s="65"/>
      <c r="I3" s="37" t="s">
        <v>234</v>
      </c>
    </row>
    <row r="4" spans="1:10">
      <c r="A4" s="198"/>
      <c r="B4" s="46" t="s">
        <v>88</v>
      </c>
      <c r="C4" s="48" t="s">
        <v>89</v>
      </c>
      <c r="D4" s="48"/>
      <c r="E4" s="48" t="s">
        <v>200</v>
      </c>
      <c r="F4" s="49">
        <v>1</v>
      </c>
      <c r="G4" s="49">
        <v>18</v>
      </c>
      <c r="H4" s="65"/>
      <c r="I4" t="s">
        <v>203</v>
      </c>
      <c r="J4" t="str">
        <f>'✕(使用しない）様式１の１'!B34&amp;'✕(使用しない）様式１の１'!C34</f>
        <v/>
      </c>
    </row>
    <row r="5" spans="1:10">
      <c r="A5" s="198"/>
      <c r="B5" s="46" t="s">
        <v>90</v>
      </c>
      <c r="C5" s="46" t="s">
        <v>91</v>
      </c>
      <c r="D5" s="46"/>
      <c r="E5" s="46" t="s">
        <v>202</v>
      </c>
      <c r="F5" s="49">
        <v>1</v>
      </c>
      <c r="G5" s="49">
        <v>27</v>
      </c>
      <c r="H5" s="65"/>
    </row>
    <row r="6" spans="1:10">
      <c r="A6" s="198"/>
      <c r="B6" s="49" t="s">
        <v>92</v>
      </c>
      <c r="C6" s="49" t="s">
        <v>93</v>
      </c>
      <c r="D6" s="46"/>
      <c r="E6" s="48" t="s">
        <v>204</v>
      </c>
      <c r="F6" s="49">
        <v>1</v>
      </c>
      <c r="G6" s="49">
        <v>26</v>
      </c>
      <c r="H6" s="65"/>
      <c r="I6" t="s">
        <v>232</v>
      </c>
      <c r="J6" t="str">
        <f>'様式１の２(部長感謝状)'!B34&amp;'様式１の２(部長感謝状)'!C34</f>
        <v/>
      </c>
    </row>
    <row r="7" spans="1:10">
      <c r="A7" s="198"/>
      <c r="B7" s="49" t="s">
        <v>94</v>
      </c>
      <c r="C7" s="49" t="s">
        <v>95</v>
      </c>
      <c r="D7" s="46"/>
      <c r="E7" s="46" t="s">
        <v>205</v>
      </c>
      <c r="F7" s="49">
        <v>1</v>
      </c>
      <c r="G7" s="49">
        <v>21</v>
      </c>
      <c r="H7" s="65"/>
    </row>
    <row r="8" spans="1:10">
      <c r="A8" s="198"/>
      <c r="B8" s="49" t="s">
        <v>96</v>
      </c>
      <c r="C8" s="49" t="s">
        <v>97</v>
      </c>
      <c r="D8" s="49"/>
      <c r="E8" s="49" t="s">
        <v>206</v>
      </c>
      <c r="F8" s="49">
        <v>1</v>
      </c>
      <c r="G8" s="49">
        <v>24</v>
      </c>
      <c r="H8" s="65"/>
    </row>
    <row r="9" spans="1:10">
      <c r="A9" s="198"/>
      <c r="B9" s="49" t="s">
        <v>98</v>
      </c>
      <c r="C9" s="49" t="s">
        <v>99</v>
      </c>
      <c r="D9" s="49"/>
      <c r="E9" s="49" t="s">
        <v>207</v>
      </c>
      <c r="F9" s="49">
        <v>1</v>
      </c>
      <c r="G9" s="49">
        <v>26</v>
      </c>
      <c r="H9" s="65"/>
    </row>
    <row r="10" spans="1:10">
      <c r="A10" s="198"/>
      <c r="B10" s="49" t="s">
        <v>100</v>
      </c>
      <c r="C10" s="49" t="s">
        <v>101</v>
      </c>
      <c r="D10" s="49"/>
      <c r="E10" s="49" t="s">
        <v>208</v>
      </c>
      <c r="F10" s="49">
        <v>1</v>
      </c>
      <c r="G10" s="49">
        <v>20</v>
      </c>
      <c r="H10" s="65"/>
    </row>
    <row r="11" spans="1:10">
      <c r="A11" s="198"/>
      <c r="B11" s="49" t="s">
        <v>102</v>
      </c>
      <c r="C11" s="49" t="s">
        <v>103</v>
      </c>
      <c r="D11" s="49"/>
      <c r="E11" s="49" t="s">
        <v>209</v>
      </c>
      <c r="F11" s="49">
        <v>2</v>
      </c>
      <c r="G11" s="49">
        <v>5</v>
      </c>
      <c r="H11" s="65"/>
    </row>
    <row r="12" spans="1:10">
      <c r="A12" s="198"/>
      <c r="B12" s="49" t="s">
        <v>104</v>
      </c>
      <c r="C12" s="49" t="s">
        <v>105</v>
      </c>
      <c r="D12" s="49"/>
      <c r="E12" s="49" t="s">
        <v>210</v>
      </c>
      <c r="F12" s="49">
        <v>2</v>
      </c>
      <c r="G12" s="49">
        <v>6</v>
      </c>
      <c r="H12" s="65"/>
    </row>
    <row r="13" spans="1:10">
      <c r="A13" s="198"/>
      <c r="B13" s="49" t="s">
        <v>106</v>
      </c>
      <c r="C13" s="49" t="s">
        <v>107</v>
      </c>
      <c r="D13" s="49"/>
      <c r="E13" s="49" t="s">
        <v>211</v>
      </c>
      <c r="F13" s="49">
        <v>2</v>
      </c>
      <c r="G13" s="49">
        <v>10</v>
      </c>
      <c r="H13" s="65"/>
    </row>
    <row r="14" spans="1:10">
      <c r="A14" s="198"/>
      <c r="B14" s="49" t="s">
        <v>108</v>
      </c>
      <c r="C14" s="49" t="s">
        <v>109</v>
      </c>
      <c r="D14" s="49"/>
      <c r="E14" s="49" t="s">
        <v>212</v>
      </c>
      <c r="F14" s="49">
        <v>12</v>
      </c>
      <c r="G14" s="49">
        <v>19</v>
      </c>
      <c r="H14" s="65"/>
    </row>
    <row r="15" spans="1:10">
      <c r="A15" s="198"/>
      <c r="B15" s="49" t="s">
        <v>110</v>
      </c>
      <c r="C15" s="49" t="s">
        <v>111</v>
      </c>
      <c r="D15" s="49"/>
      <c r="E15" s="49" t="s">
        <v>212</v>
      </c>
      <c r="F15" s="49">
        <v>2</v>
      </c>
      <c r="G15" s="49">
        <v>8</v>
      </c>
      <c r="H15" s="65"/>
    </row>
    <row r="16" spans="1:10">
      <c r="A16" s="198"/>
      <c r="B16" s="49" t="s">
        <v>112</v>
      </c>
      <c r="C16" s="49" t="s">
        <v>113</v>
      </c>
      <c r="D16" s="49"/>
      <c r="E16" s="49" t="s">
        <v>213</v>
      </c>
      <c r="F16" s="49">
        <v>2</v>
      </c>
      <c r="G16" s="49">
        <v>4</v>
      </c>
      <c r="H16" s="65"/>
    </row>
    <row r="17" spans="1:8">
      <c r="A17" s="198"/>
      <c r="B17" s="49" t="s">
        <v>114</v>
      </c>
      <c r="C17" s="49" t="s">
        <v>115</v>
      </c>
      <c r="D17" s="49"/>
      <c r="E17" s="49" t="s">
        <v>214</v>
      </c>
      <c r="F17" s="49">
        <v>2</v>
      </c>
      <c r="G17" s="49">
        <v>8</v>
      </c>
      <c r="H17" s="65"/>
    </row>
    <row r="18" spans="1:8">
      <c r="A18" s="198"/>
      <c r="B18" s="49" t="s">
        <v>116</v>
      </c>
      <c r="C18" s="49" t="s">
        <v>117</v>
      </c>
      <c r="D18" s="49"/>
      <c r="E18" s="49" t="s">
        <v>215</v>
      </c>
      <c r="F18" s="49">
        <v>1</v>
      </c>
      <c r="G18" s="49">
        <v>20</v>
      </c>
      <c r="H18" s="65"/>
    </row>
    <row r="19" spans="1:8">
      <c r="A19" s="198"/>
      <c r="B19" s="49" t="s">
        <v>118</v>
      </c>
      <c r="C19" s="49" t="s">
        <v>119</v>
      </c>
      <c r="D19" s="49"/>
      <c r="E19" s="49" t="s">
        <v>216</v>
      </c>
      <c r="F19" s="49">
        <v>1</v>
      </c>
      <c r="G19" s="49">
        <v>29</v>
      </c>
      <c r="H19" s="65"/>
    </row>
    <row r="20" spans="1:8">
      <c r="A20" s="198"/>
      <c r="B20" s="49" t="s">
        <v>120</v>
      </c>
      <c r="C20" s="49" t="s">
        <v>121</v>
      </c>
      <c r="D20" s="49"/>
      <c r="E20" s="49" t="s">
        <v>217</v>
      </c>
      <c r="F20" s="49">
        <v>1</v>
      </c>
      <c r="G20" s="49">
        <v>17</v>
      </c>
      <c r="H20" s="65"/>
    </row>
    <row r="21" spans="1:8">
      <c r="A21" s="198"/>
      <c r="B21" s="49" t="s">
        <v>122</v>
      </c>
      <c r="C21" s="49" t="s">
        <v>123</v>
      </c>
      <c r="D21" s="49"/>
      <c r="E21" s="49" t="s">
        <v>218</v>
      </c>
      <c r="F21" s="49">
        <v>1</v>
      </c>
      <c r="G21" s="49">
        <v>20</v>
      </c>
      <c r="H21" s="65"/>
    </row>
    <row r="22" spans="1:8">
      <c r="A22" s="198"/>
      <c r="B22" s="49" t="s">
        <v>124</v>
      </c>
      <c r="C22" s="49" t="s">
        <v>125</v>
      </c>
      <c r="D22" s="49"/>
      <c r="E22" s="49" t="s">
        <v>219</v>
      </c>
      <c r="F22" s="49">
        <v>1</v>
      </c>
      <c r="G22" s="49">
        <v>21</v>
      </c>
      <c r="H22" s="65"/>
    </row>
    <row r="23" spans="1:8">
      <c r="A23" s="198"/>
      <c r="B23" s="49" t="s">
        <v>126</v>
      </c>
      <c r="C23" s="49" t="s">
        <v>127</v>
      </c>
      <c r="D23" s="49"/>
      <c r="E23" s="49" t="s">
        <v>220</v>
      </c>
      <c r="F23" s="49">
        <v>1</v>
      </c>
      <c r="G23" s="49">
        <v>28</v>
      </c>
      <c r="H23" s="65"/>
    </row>
    <row r="24" spans="1:8">
      <c r="A24" s="198"/>
      <c r="B24" s="49" t="s">
        <v>128</v>
      </c>
      <c r="C24" s="49" t="s">
        <v>129</v>
      </c>
      <c r="D24" s="49"/>
      <c r="E24" s="49" t="s">
        <v>221</v>
      </c>
      <c r="F24" s="49">
        <v>1</v>
      </c>
      <c r="G24" s="49">
        <v>24</v>
      </c>
      <c r="H24" s="65"/>
    </row>
    <row r="25" spans="1:8">
      <c r="A25" s="198"/>
      <c r="B25" s="49" t="s">
        <v>171</v>
      </c>
      <c r="C25" s="49" t="s">
        <v>174</v>
      </c>
      <c r="D25" s="49"/>
      <c r="E25" s="49" t="s">
        <v>222</v>
      </c>
      <c r="F25" s="49">
        <v>1</v>
      </c>
      <c r="G25" s="49">
        <v>30</v>
      </c>
    </row>
    <row r="26" spans="1:8">
      <c r="A26" s="199" t="s">
        <v>235</v>
      </c>
      <c r="B26" s="49" t="s">
        <v>186</v>
      </c>
      <c r="C26" s="49" t="s">
        <v>175</v>
      </c>
      <c r="D26" s="49"/>
      <c r="E26" s="60" t="s">
        <v>223</v>
      </c>
      <c r="F26" s="49"/>
      <c r="G26" s="49"/>
      <c r="H26" s="61">
        <v>45646</v>
      </c>
    </row>
    <row r="27" spans="1:8">
      <c r="A27" s="199"/>
      <c r="B27" s="49" t="s">
        <v>187</v>
      </c>
      <c r="C27" s="49" t="s">
        <v>176</v>
      </c>
      <c r="D27" s="49"/>
      <c r="E27" s="64" t="s">
        <v>223</v>
      </c>
      <c r="F27" s="49"/>
      <c r="G27" s="49"/>
      <c r="H27" s="61">
        <v>45316</v>
      </c>
    </row>
    <row r="28" spans="1:8">
      <c r="A28" s="199"/>
      <c r="B28" s="49" t="s">
        <v>188</v>
      </c>
      <c r="C28" s="49" t="s">
        <v>177</v>
      </c>
      <c r="D28" s="49"/>
      <c r="E28" s="49" t="s">
        <v>224</v>
      </c>
      <c r="F28" s="49">
        <v>1</v>
      </c>
      <c r="G28" s="49">
        <v>27</v>
      </c>
    </row>
    <row r="29" spans="1:8">
      <c r="A29" s="199"/>
      <c r="B29" s="49" t="s">
        <v>189</v>
      </c>
      <c r="C29" s="49" t="s">
        <v>178</v>
      </c>
      <c r="D29" s="49"/>
      <c r="E29" s="49" t="s">
        <v>225</v>
      </c>
      <c r="F29" s="49">
        <v>1</v>
      </c>
      <c r="G29" s="49">
        <v>28</v>
      </c>
    </row>
    <row r="30" spans="1:8">
      <c r="A30" s="199"/>
      <c r="B30" s="49" t="s">
        <v>190</v>
      </c>
      <c r="C30" s="49" t="s">
        <v>179</v>
      </c>
      <c r="D30" s="49"/>
      <c r="E30" s="49" t="s">
        <v>226</v>
      </c>
      <c r="F30" s="49">
        <v>12</v>
      </c>
      <c r="G30" s="49">
        <v>19</v>
      </c>
    </row>
    <row r="31" spans="1:8">
      <c r="A31" s="199"/>
      <c r="B31" s="49" t="s">
        <v>191</v>
      </c>
      <c r="C31" s="49" t="s">
        <v>180</v>
      </c>
      <c r="D31" s="49"/>
      <c r="E31" s="49" t="s">
        <v>227</v>
      </c>
      <c r="F31" s="49">
        <v>11</v>
      </c>
      <c r="G31" s="49">
        <v>16</v>
      </c>
    </row>
    <row r="32" spans="1:8">
      <c r="A32" s="199"/>
      <c r="B32" s="49" t="s">
        <v>192</v>
      </c>
      <c r="C32" s="49" t="s">
        <v>181</v>
      </c>
      <c r="D32" s="49"/>
      <c r="E32" s="60" t="s">
        <v>228</v>
      </c>
      <c r="F32" s="49"/>
      <c r="G32" s="49"/>
      <c r="H32" s="61">
        <v>45652</v>
      </c>
    </row>
    <row r="33" spans="1:8">
      <c r="A33" s="199"/>
      <c r="B33" s="49" t="s">
        <v>193</v>
      </c>
      <c r="C33" s="49" t="s">
        <v>182</v>
      </c>
      <c r="D33" s="49"/>
      <c r="E33" s="64" t="s">
        <v>228</v>
      </c>
      <c r="F33" s="49"/>
      <c r="G33" s="49"/>
      <c r="H33" s="61">
        <v>45316</v>
      </c>
    </row>
    <row r="34" spans="1:8">
      <c r="A34" s="199"/>
      <c r="B34" s="49" t="s">
        <v>194</v>
      </c>
      <c r="C34" s="49" t="s">
        <v>183</v>
      </c>
      <c r="D34" s="49"/>
      <c r="E34" s="49" t="s">
        <v>229</v>
      </c>
      <c r="F34" s="49">
        <v>1</v>
      </c>
      <c r="G34" s="49">
        <v>20</v>
      </c>
    </row>
    <row r="35" spans="1:8">
      <c r="A35" s="199"/>
      <c r="B35" s="49" t="s">
        <v>195</v>
      </c>
      <c r="C35" s="49" t="s">
        <v>184</v>
      </c>
      <c r="D35" s="49"/>
      <c r="E35" s="49" t="s">
        <v>230</v>
      </c>
      <c r="F35" s="49">
        <v>11</v>
      </c>
      <c r="G35" s="49">
        <v>28</v>
      </c>
    </row>
    <row r="36" spans="1:8">
      <c r="A36" s="199"/>
      <c r="B36" s="49" t="s">
        <v>196</v>
      </c>
      <c r="C36" s="49" t="s">
        <v>185</v>
      </c>
      <c r="D36" s="49"/>
      <c r="E36" s="49" t="s">
        <v>231</v>
      </c>
      <c r="F36" s="49">
        <v>11</v>
      </c>
      <c r="G36" s="49">
        <v>29</v>
      </c>
    </row>
    <row r="37" spans="1:8">
      <c r="A37" s="199"/>
      <c r="B37" s="49" t="s">
        <v>197</v>
      </c>
      <c r="C37" s="49" t="s">
        <v>198</v>
      </c>
      <c r="D37" s="49"/>
      <c r="E37" s="49" t="s">
        <v>233</v>
      </c>
      <c r="F37" s="49">
        <v>11</v>
      </c>
      <c r="G37" s="49">
        <v>28</v>
      </c>
    </row>
  </sheetData>
  <mergeCells count="2">
    <mergeCell ref="A3:A25"/>
    <mergeCell ref="A26:A37"/>
  </mergeCells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EBA4-4D26-4EC3-9709-8FFC824260DC}">
  <sheetPr>
    <pageSetUpPr fitToPage="1"/>
  </sheetPr>
  <dimension ref="A1:AG45"/>
  <sheetViews>
    <sheetView view="pageBreakPreview" zoomScaleNormal="90" zoomScaleSheetLayoutView="100" zoomScalePageLayoutView="60" workbookViewId="0">
      <selection activeCell="C7" sqref="C7:P8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7" ht="30" customHeight="1">
      <c r="A1" s="183" t="s">
        <v>58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84" t="s">
        <v>148</v>
      </c>
      <c r="Y2" s="184"/>
      <c r="Z2" s="184"/>
      <c r="AA2" s="184"/>
    </row>
    <row r="3" spans="1:27" ht="30" customHeight="1">
      <c r="A3" s="144" t="s">
        <v>0</v>
      </c>
      <c r="B3" s="144"/>
      <c r="C3" s="104" t="s">
        <v>82</v>
      </c>
      <c r="D3" s="105"/>
      <c r="E3" s="105">
        <v>6</v>
      </c>
      <c r="F3" s="105"/>
      <c r="G3" s="149" t="s">
        <v>83</v>
      </c>
      <c r="H3" s="149"/>
      <c r="I3" s="149"/>
      <c r="J3" s="150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103" t="s">
        <v>165</v>
      </c>
      <c r="X3" s="179"/>
      <c r="Y3" s="180"/>
      <c r="Z3" s="181" t="str">
        <f>VLOOKUP($C$4,'✕(変更しない)項目'!$D$2:$E$4,2,0)</f>
        <v>不法投棄監視員の部</v>
      </c>
      <c r="AA3" s="182"/>
    </row>
    <row r="4" spans="1:27" ht="30" customHeight="1">
      <c r="A4" s="169" t="s">
        <v>1</v>
      </c>
      <c r="B4" s="170"/>
      <c r="C4" s="173" t="s">
        <v>242</v>
      </c>
      <c r="D4" s="174"/>
      <c r="E4" s="174"/>
      <c r="F4" s="174"/>
      <c r="G4" s="174"/>
      <c r="H4" s="174"/>
      <c r="I4" s="174"/>
      <c r="J4" s="175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103"/>
      <c r="X4" s="179"/>
      <c r="Y4" s="180"/>
      <c r="Z4" s="181" t="str">
        <f>VLOOKUP($C$4,'✕(変更しない)項目'!D2:F4,3,0)</f>
        <v>産業廃棄物排出事業者の部</v>
      </c>
      <c r="AA4" s="182"/>
    </row>
    <row r="5" spans="1:27" ht="30" customHeight="1">
      <c r="A5" s="171"/>
      <c r="B5" s="172"/>
      <c r="C5" s="176"/>
      <c r="D5" s="177"/>
      <c r="E5" s="177"/>
      <c r="F5" s="177"/>
      <c r="G5" s="177"/>
      <c r="H5" s="177"/>
      <c r="I5" s="177"/>
      <c r="J5" s="178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03"/>
      <c r="X5" s="179"/>
      <c r="Y5" s="180"/>
      <c r="Z5" s="181" t="str">
        <f>VLOOKUP($C$4,'✕(変更しない)項目'!D2:G4,4,0)</f>
        <v>産業廃棄物処理業者の部</v>
      </c>
      <c r="AA5" s="182"/>
    </row>
    <row r="6" spans="1:27" ht="20.25" customHeight="1">
      <c r="A6" s="151" t="s">
        <v>2</v>
      </c>
      <c r="B6" s="151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4"/>
      <c r="Q6" s="104" t="s">
        <v>4</v>
      </c>
      <c r="R6" s="105"/>
      <c r="S6" s="105"/>
      <c r="T6" s="106"/>
      <c r="U6" s="155"/>
      <c r="V6" s="156"/>
      <c r="W6" s="156"/>
      <c r="X6" s="156"/>
      <c r="Y6" s="156"/>
      <c r="Z6" s="156"/>
      <c r="AA6" s="157"/>
    </row>
    <row r="7" spans="1:27" ht="20.25" customHeight="1">
      <c r="A7" s="158" t="s">
        <v>3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  <c r="Q7" s="82" t="s">
        <v>5</v>
      </c>
      <c r="R7" s="83"/>
      <c r="S7" s="83"/>
      <c r="T7" s="83"/>
      <c r="U7" s="166" t="s">
        <v>61</v>
      </c>
      <c r="V7" s="167"/>
      <c r="W7" s="168"/>
      <c r="X7" s="168"/>
      <c r="Y7" s="167" t="s">
        <v>59</v>
      </c>
      <c r="Z7" s="167"/>
      <c r="AA7" s="140" t="str">
        <f>IF(Z3="個人",'✕(変更しない)項目'!A7,'✕(変更しない)項目'!A6)</f>
        <v>【知事表彰条件：満50歳以上】</v>
      </c>
    </row>
    <row r="8" spans="1:27" ht="18" customHeight="1">
      <c r="A8" s="84"/>
      <c r="B8" s="127"/>
      <c r="C8" s="163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5"/>
      <c r="Q8" s="84"/>
      <c r="R8" s="85"/>
      <c r="S8" s="85"/>
      <c r="T8" s="85"/>
      <c r="U8" s="142" t="s">
        <v>60</v>
      </c>
      <c r="V8" s="143"/>
      <c r="W8" s="143"/>
      <c r="X8" s="143"/>
      <c r="Y8" s="143"/>
      <c r="Z8" s="143"/>
      <c r="AA8" s="141"/>
    </row>
    <row r="9" spans="1:27" ht="34.5" customHeight="1">
      <c r="A9" s="144" t="s">
        <v>6</v>
      </c>
      <c r="B9" s="144"/>
      <c r="C9" s="145" t="s">
        <v>7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7"/>
    </row>
    <row r="10" spans="1:27" ht="22.5" customHeight="1">
      <c r="A10" s="144" t="s">
        <v>8</v>
      </c>
      <c r="B10" s="144"/>
      <c r="C10" s="148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50"/>
    </row>
    <row r="11" spans="1:27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130" t="s">
        <v>9</v>
      </c>
      <c r="B12" s="130" t="s">
        <v>24</v>
      </c>
      <c r="C12" s="130"/>
      <c r="D12" s="130"/>
      <c r="E12" s="130"/>
      <c r="F12" s="130"/>
      <c r="G12" s="130"/>
      <c r="H12" s="130"/>
      <c r="I12" s="82" t="s">
        <v>25</v>
      </c>
      <c r="J12" s="83"/>
      <c r="K12" s="83"/>
      <c r="L12" s="83"/>
      <c r="M12" s="83"/>
      <c r="N12" s="83"/>
      <c r="O12" s="83"/>
      <c r="P12" s="126"/>
      <c r="Q12" s="82" t="s">
        <v>26</v>
      </c>
      <c r="R12" s="83"/>
      <c r="S12" s="83"/>
      <c r="T12" s="126"/>
      <c r="U12" s="132" t="s">
        <v>27</v>
      </c>
      <c r="V12" s="133"/>
      <c r="W12" s="132" t="s">
        <v>28</v>
      </c>
      <c r="X12" s="133"/>
      <c r="Y12" s="14" t="s">
        <v>29</v>
      </c>
      <c r="Z12" s="82" t="s">
        <v>10</v>
      </c>
      <c r="AA12" s="126"/>
    </row>
    <row r="13" spans="1:27" ht="18.75" customHeight="1">
      <c r="A13" s="131"/>
      <c r="B13" s="131"/>
      <c r="C13" s="131"/>
      <c r="D13" s="131"/>
      <c r="E13" s="131"/>
      <c r="F13" s="131"/>
      <c r="G13" s="131"/>
      <c r="H13" s="131"/>
      <c r="I13" s="84"/>
      <c r="J13" s="85"/>
      <c r="K13" s="85"/>
      <c r="L13" s="85"/>
      <c r="M13" s="85"/>
      <c r="N13" s="85"/>
      <c r="O13" s="85"/>
      <c r="P13" s="127"/>
      <c r="Q13" s="84"/>
      <c r="R13" s="85"/>
      <c r="S13" s="85"/>
      <c r="T13" s="127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4"/>
      <c r="AA13" s="127"/>
    </row>
    <row r="14" spans="1:27" ht="13.5" customHeight="1">
      <c r="A14" s="128" t="s">
        <v>11</v>
      </c>
      <c r="B14" s="110"/>
      <c r="C14" s="111"/>
      <c r="D14" s="111"/>
      <c r="E14" s="111"/>
      <c r="F14" s="111"/>
      <c r="G14" s="111"/>
      <c r="H14" s="112"/>
      <c r="I14" s="28" t="s">
        <v>12</v>
      </c>
      <c r="J14" s="55"/>
      <c r="K14" s="38"/>
      <c r="L14" s="35" t="s">
        <v>62</v>
      </c>
      <c r="M14" s="38"/>
      <c r="N14" s="35" t="s">
        <v>66</v>
      </c>
      <c r="O14" s="38"/>
      <c r="P14" s="36" t="s">
        <v>65</v>
      </c>
      <c r="Q14" s="116"/>
      <c r="R14" s="118" t="s">
        <v>62</v>
      </c>
      <c r="S14" s="86"/>
      <c r="T14" s="120" t="s">
        <v>63</v>
      </c>
      <c r="U14" s="122"/>
      <c r="V14" s="124"/>
      <c r="W14" s="122"/>
      <c r="X14" s="124"/>
      <c r="Y14" s="74"/>
      <c r="Z14" s="134" t="s">
        <v>162</v>
      </c>
      <c r="AA14" s="135"/>
    </row>
    <row r="15" spans="1:27" ht="13.5" customHeight="1">
      <c r="A15" s="129"/>
      <c r="B15" s="113"/>
      <c r="C15" s="114"/>
      <c r="D15" s="114"/>
      <c r="E15" s="114"/>
      <c r="F15" s="114"/>
      <c r="G15" s="114"/>
      <c r="H15" s="115"/>
      <c r="I15" s="29" t="s">
        <v>13</v>
      </c>
      <c r="J15" s="54"/>
      <c r="K15" s="39"/>
      <c r="L15" s="33" t="s">
        <v>62</v>
      </c>
      <c r="M15" s="39"/>
      <c r="N15" s="33" t="s">
        <v>66</v>
      </c>
      <c r="O15" s="39"/>
      <c r="P15" s="34" t="s">
        <v>65</v>
      </c>
      <c r="Q15" s="117"/>
      <c r="R15" s="119"/>
      <c r="S15" s="87"/>
      <c r="T15" s="121"/>
      <c r="U15" s="123"/>
      <c r="V15" s="125"/>
      <c r="W15" s="123"/>
      <c r="X15" s="125"/>
      <c r="Y15" s="75"/>
      <c r="Z15" s="136"/>
      <c r="AA15" s="137"/>
    </row>
    <row r="16" spans="1:27" ht="13.5" customHeight="1">
      <c r="A16" s="129"/>
      <c r="B16" s="110"/>
      <c r="C16" s="111"/>
      <c r="D16" s="111"/>
      <c r="E16" s="111"/>
      <c r="F16" s="111"/>
      <c r="G16" s="111"/>
      <c r="H16" s="112"/>
      <c r="I16" s="28" t="s">
        <v>12</v>
      </c>
      <c r="J16" s="55"/>
      <c r="K16" s="38"/>
      <c r="L16" s="35" t="s">
        <v>62</v>
      </c>
      <c r="M16" s="38"/>
      <c r="N16" s="35" t="s">
        <v>66</v>
      </c>
      <c r="O16" s="38"/>
      <c r="P16" s="36" t="s">
        <v>65</v>
      </c>
      <c r="Q16" s="116"/>
      <c r="R16" s="118" t="s">
        <v>62</v>
      </c>
      <c r="S16" s="86"/>
      <c r="T16" s="120" t="s">
        <v>63</v>
      </c>
      <c r="U16" s="122"/>
      <c r="V16" s="124"/>
      <c r="W16" s="122"/>
      <c r="X16" s="124"/>
      <c r="Y16" s="74"/>
      <c r="Z16" s="136"/>
      <c r="AA16" s="137"/>
    </row>
    <row r="17" spans="1:28" ht="13.15" customHeight="1">
      <c r="A17" s="129"/>
      <c r="B17" s="113"/>
      <c r="C17" s="114"/>
      <c r="D17" s="114"/>
      <c r="E17" s="114"/>
      <c r="F17" s="114"/>
      <c r="G17" s="114"/>
      <c r="H17" s="115"/>
      <c r="I17" s="29" t="s">
        <v>13</v>
      </c>
      <c r="J17" s="54"/>
      <c r="K17" s="39"/>
      <c r="L17" s="33" t="s">
        <v>62</v>
      </c>
      <c r="M17" s="39"/>
      <c r="N17" s="33" t="s">
        <v>66</v>
      </c>
      <c r="O17" s="39"/>
      <c r="P17" s="34" t="s">
        <v>65</v>
      </c>
      <c r="Q17" s="117"/>
      <c r="R17" s="119"/>
      <c r="S17" s="87"/>
      <c r="T17" s="121"/>
      <c r="U17" s="123"/>
      <c r="V17" s="125"/>
      <c r="W17" s="123"/>
      <c r="X17" s="125"/>
      <c r="Y17" s="75"/>
      <c r="Z17" s="136"/>
      <c r="AA17" s="137"/>
    </row>
    <row r="18" spans="1:28" ht="13.5" customHeight="1">
      <c r="A18" s="129"/>
      <c r="B18" s="110"/>
      <c r="C18" s="111"/>
      <c r="D18" s="111"/>
      <c r="E18" s="111"/>
      <c r="F18" s="111"/>
      <c r="G18" s="111"/>
      <c r="H18" s="112"/>
      <c r="I18" s="28" t="s">
        <v>12</v>
      </c>
      <c r="J18" s="55"/>
      <c r="K18" s="38"/>
      <c r="L18" s="35" t="s">
        <v>62</v>
      </c>
      <c r="M18" s="38"/>
      <c r="N18" s="35" t="s">
        <v>66</v>
      </c>
      <c r="O18" s="38"/>
      <c r="P18" s="36" t="s">
        <v>65</v>
      </c>
      <c r="Q18" s="116"/>
      <c r="R18" s="118" t="s">
        <v>62</v>
      </c>
      <c r="S18" s="86"/>
      <c r="T18" s="120" t="s">
        <v>63</v>
      </c>
      <c r="U18" s="122"/>
      <c r="V18" s="124"/>
      <c r="W18" s="122"/>
      <c r="X18" s="124"/>
      <c r="Y18" s="74"/>
      <c r="Z18" s="136"/>
      <c r="AA18" s="137"/>
    </row>
    <row r="19" spans="1:28" ht="13.5" customHeight="1">
      <c r="A19" s="129"/>
      <c r="B19" s="113"/>
      <c r="C19" s="114"/>
      <c r="D19" s="114"/>
      <c r="E19" s="114"/>
      <c r="F19" s="114"/>
      <c r="G19" s="114"/>
      <c r="H19" s="115"/>
      <c r="I19" s="29" t="s">
        <v>13</v>
      </c>
      <c r="J19" s="54"/>
      <c r="K19" s="39"/>
      <c r="L19" s="33" t="s">
        <v>62</v>
      </c>
      <c r="M19" s="39"/>
      <c r="N19" s="33" t="s">
        <v>66</v>
      </c>
      <c r="O19" s="39"/>
      <c r="P19" s="34" t="s">
        <v>65</v>
      </c>
      <c r="Q19" s="117"/>
      <c r="R19" s="119"/>
      <c r="S19" s="87"/>
      <c r="T19" s="121"/>
      <c r="U19" s="123"/>
      <c r="V19" s="125"/>
      <c r="W19" s="123"/>
      <c r="X19" s="125"/>
      <c r="Y19" s="75"/>
      <c r="Z19" s="136"/>
      <c r="AA19" s="137"/>
    </row>
    <row r="20" spans="1:28" ht="13.5" customHeight="1">
      <c r="A20" s="129"/>
      <c r="B20" s="110"/>
      <c r="C20" s="111"/>
      <c r="D20" s="111"/>
      <c r="E20" s="111"/>
      <c r="F20" s="111"/>
      <c r="G20" s="111"/>
      <c r="H20" s="112"/>
      <c r="I20" s="28" t="s">
        <v>12</v>
      </c>
      <c r="J20" s="55"/>
      <c r="K20" s="38"/>
      <c r="L20" s="35" t="s">
        <v>62</v>
      </c>
      <c r="M20" s="38"/>
      <c r="N20" s="35" t="s">
        <v>66</v>
      </c>
      <c r="O20" s="38"/>
      <c r="P20" s="36" t="s">
        <v>65</v>
      </c>
      <c r="Q20" s="116"/>
      <c r="R20" s="118" t="s">
        <v>62</v>
      </c>
      <c r="S20" s="86"/>
      <c r="T20" s="120" t="s">
        <v>63</v>
      </c>
      <c r="U20" s="122"/>
      <c r="V20" s="124"/>
      <c r="W20" s="122"/>
      <c r="X20" s="124"/>
      <c r="Y20" s="74"/>
      <c r="Z20" s="136"/>
      <c r="AA20" s="137"/>
    </row>
    <row r="21" spans="1:28" ht="13.5" customHeight="1">
      <c r="A21" s="129"/>
      <c r="B21" s="113"/>
      <c r="C21" s="114"/>
      <c r="D21" s="114"/>
      <c r="E21" s="114"/>
      <c r="F21" s="114"/>
      <c r="G21" s="114"/>
      <c r="H21" s="115"/>
      <c r="I21" s="29" t="s">
        <v>13</v>
      </c>
      <c r="J21" s="54"/>
      <c r="K21" s="39"/>
      <c r="L21" s="33" t="s">
        <v>62</v>
      </c>
      <c r="M21" s="39"/>
      <c r="N21" s="33" t="s">
        <v>66</v>
      </c>
      <c r="O21" s="39"/>
      <c r="P21" s="34" t="s">
        <v>65</v>
      </c>
      <c r="Q21" s="117"/>
      <c r="R21" s="119"/>
      <c r="S21" s="87"/>
      <c r="T21" s="121"/>
      <c r="U21" s="123"/>
      <c r="V21" s="125"/>
      <c r="W21" s="123"/>
      <c r="X21" s="125"/>
      <c r="Y21" s="75"/>
      <c r="Z21" s="136"/>
      <c r="AA21" s="137"/>
    </row>
    <row r="22" spans="1:28" ht="13.5" customHeight="1">
      <c r="A22" s="129"/>
      <c r="B22" s="110"/>
      <c r="C22" s="111"/>
      <c r="D22" s="111"/>
      <c r="E22" s="111"/>
      <c r="F22" s="111"/>
      <c r="G22" s="111"/>
      <c r="H22" s="112"/>
      <c r="I22" s="28" t="s">
        <v>12</v>
      </c>
      <c r="J22" s="55"/>
      <c r="K22" s="38"/>
      <c r="L22" s="35" t="s">
        <v>62</v>
      </c>
      <c r="M22" s="38"/>
      <c r="N22" s="35" t="s">
        <v>66</v>
      </c>
      <c r="O22" s="38"/>
      <c r="P22" s="36" t="s">
        <v>65</v>
      </c>
      <c r="Q22" s="116"/>
      <c r="R22" s="118" t="s">
        <v>62</v>
      </c>
      <c r="S22" s="86"/>
      <c r="T22" s="120" t="s">
        <v>63</v>
      </c>
      <c r="U22" s="122"/>
      <c r="V22" s="124"/>
      <c r="W22" s="122"/>
      <c r="X22" s="124"/>
      <c r="Y22" s="74"/>
      <c r="Z22" s="136"/>
      <c r="AA22" s="137"/>
    </row>
    <row r="23" spans="1:28" ht="13.5" customHeight="1">
      <c r="A23" s="129"/>
      <c r="B23" s="113"/>
      <c r="C23" s="114"/>
      <c r="D23" s="114"/>
      <c r="E23" s="114"/>
      <c r="F23" s="114"/>
      <c r="G23" s="114"/>
      <c r="H23" s="115"/>
      <c r="I23" s="29" t="s">
        <v>13</v>
      </c>
      <c r="J23" s="54"/>
      <c r="K23" s="39"/>
      <c r="L23" s="33" t="s">
        <v>62</v>
      </c>
      <c r="M23" s="39"/>
      <c r="N23" s="33" t="s">
        <v>66</v>
      </c>
      <c r="O23" s="39"/>
      <c r="P23" s="34" t="s">
        <v>65</v>
      </c>
      <c r="Q23" s="117"/>
      <c r="R23" s="119"/>
      <c r="S23" s="87"/>
      <c r="T23" s="121"/>
      <c r="U23" s="123"/>
      <c r="V23" s="125"/>
      <c r="W23" s="123"/>
      <c r="X23" s="125"/>
      <c r="Y23" s="75"/>
      <c r="Z23" s="136"/>
      <c r="AA23" s="137"/>
    </row>
    <row r="24" spans="1:28" ht="13.5" customHeight="1">
      <c r="A24" s="129"/>
      <c r="B24" s="110"/>
      <c r="C24" s="111"/>
      <c r="D24" s="111"/>
      <c r="E24" s="111"/>
      <c r="F24" s="111"/>
      <c r="G24" s="111"/>
      <c r="H24" s="112"/>
      <c r="I24" s="28" t="s">
        <v>12</v>
      </c>
      <c r="J24" s="55"/>
      <c r="K24" s="38"/>
      <c r="L24" s="35" t="s">
        <v>62</v>
      </c>
      <c r="M24" s="38"/>
      <c r="N24" s="35" t="s">
        <v>66</v>
      </c>
      <c r="O24" s="38"/>
      <c r="P24" s="36" t="s">
        <v>65</v>
      </c>
      <c r="Q24" s="116"/>
      <c r="R24" s="118" t="s">
        <v>62</v>
      </c>
      <c r="S24" s="86"/>
      <c r="T24" s="120" t="s">
        <v>63</v>
      </c>
      <c r="U24" s="122"/>
      <c r="V24" s="124"/>
      <c r="W24" s="122"/>
      <c r="X24" s="124"/>
      <c r="Y24" s="74"/>
      <c r="Z24" s="136"/>
      <c r="AA24" s="137"/>
    </row>
    <row r="25" spans="1:28" ht="13.5" customHeight="1">
      <c r="A25" s="129"/>
      <c r="B25" s="113"/>
      <c r="C25" s="114"/>
      <c r="D25" s="114"/>
      <c r="E25" s="114"/>
      <c r="F25" s="114"/>
      <c r="G25" s="114"/>
      <c r="H25" s="115"/>
      <c r="I25" s="29" t="s">
        <v>13</v>
      </c>
      <c r="J25" s="54"/>
      <c r="K25" s="39"/>
      <c r="L25" s="33" t="s">
        <v>62</v>
      </c>
      <c r="M25" s="39"/>
      <c r="N25" s="33" t="s">
        <v>66</v>
      </c>
      <c r="O25" s="39"/>
      <c r="P25" s="34" t="s">
        <v>65</v>
      </c>
      <c r="Q25" s="117"/>
      <c r="R25" s="119"/>
      <c r="S25" s="87"/>
      <c r="T25" s="121"/>
      <c r="U25" s="123"/>
      <c r="V25" s="125"/>
      <c r="W25" s="123"/>
      <c r="X25" s="125"/>
      <c r="Y25" s="75"/>
      <c r="Z25" s="136"/>
      <c r="AA25" s="137"/>
    </row>
    <row r="26" spans="1:28" ht="13.5" customHeight="1">
      <c r="A26" s="129"/>
      <c r="B26" s="110"/>
      <c r="C26" s="111"/>
      <c r="D26" s="111"/>
      <c r="E26" s="111"/>
      <c r="F26" s="111"/>
      <c r="G26" s="111"/>
      <c r="H26" s="112"/>
      <c r="I26" s="28" t="s">
        <v>12</v>
      </c>
      <c r="J26" s="55"/>
      <c r="K26" s="38"/>
      <c r="L26" s="35" t="s">
        <v>62</v>
      </c>
      <c r="M26" s="38"/>
      <c r="N26" s="35" t="s">
        <v>66</v>
      </c>
      <c r="O26" s="38"/>
      <c r="P26" s="36" t="s">
        <v>65</v>
      </c>
      <c r="Q26" s="116"/>
      <c r="R26" s="118" t="s">
        <v>62</v>
      </c>
      <c r="S26" s="86"/>
      <c r="T26" s="120" t="s">
        <v>63</v>
      </c>
      <c r="U26" s="122"/>
      <c r="V26" s="124"/>
      <c r="W26" s="122"/>
      <c r="X26" s="124"/>
      <c r="Y26" s="74"/>
      <c r="Z26" s="136"/>
      <c r="AA26" s="137"/>
    </row>
    <row r="27" spans="1:28" ht="13.5" customHeight="1">
      <c r="A27" s="129"/>
      <c r="B27" s="113"/>
      <c r="C27" s="114"/>
      <c r="D27" s="114"/>
      <c r="E27" s="114"/>
      <c r="F27" s="114"/>
      <c r="G27" s="114"/>
      <c r="H27" s="115"/>
      <c r="I27" s="29" t="s">
        <v>13</v>
      </c>
      <c r="J27" s="54"/>
      <c r="K27" s="39"/>
      <c r="L27" s="33" t="s">
        <v>62</v>
      </c>
      <c r="M27" s="39"/>
      <c r="N27" s="33" t="s">
        <v>66</v>
      </c>
      <c r="O27" s="39"/>
      <c r="P27" s="34" t="s">
        <v>65</v>
      </c>
      <c r="Q27" s="117"/>
      <c r="R27" s="119"/>
      <c r="S27" s="87"/>
      <c r="T27" s="121"/>
      <c r="U27" s="123"/>
      <c r="V27" s="125"/>
      <c r="W27" s="123"/>
      <c r="X27" s="125"/>
      <c r="Y27" s="75"/>
      <c r="Z27" s="136"/>
      <c r="AA27" s="137"/>
    </row>
    <row r="28" spans="1:28" ht="13.5" customHeight="1">
      <c r="A28" s="129"/>
      <c r="B28" s="110"/>
      <c r="C28" s="111"/>
      <c r="D28" s="111"/>
      <c r="E28" s="111"/>
      <c r="F28" s="111"/>
      <c r="G28" s="111"/>
      <c r="H28" s="112"/>
      <c r="I28" s="28" t="s">
        <v>12</v>
      </c>
      <c r="J28" s="55"/>
      <c r="K28" s="38"/>
      <c r="L28" s="35" t="s">
        <v>62</v>
      </c>
      <c r="M28" s="38"/>
      <c r="N28" s="35" t="s">
        <v>66</v>
      </c>
      <c r="O28" s="38"/>
      <c r="P28" s="36" t="s">
        <v>65</v>
      </c>
      <c r="Q28" s="116"/>
      <c r="R28" s="118" t="s">
        <v>62</v>
      </c>
      <c r="S28" s="86"/>
      <c r="T28" s="120" t="s">
        <v>63</v>
      </c>
      <c r="U28" s="122"/>
      <c r="V28" s="124"/>
      <c r="W28" s="122"/>
      <c r="X28" s="124"/>
      <c r="Y28" s="74"/>
      <c r="Z28" s="136"/>
      <c r="AA28" s="137"/>
    </row>
    <row r="29" spans="1:28" ht="13.5" customHeight="1">
      <c r="A29" s="129"/>
      <c r="B29" s="113"/>
      <c r="C29" s="114"/>
      <c r="D29" s="114"/>
      <c r="E29" s="114"/>
      <c r="F29" s="114"/>
      <c r="G29" s="114"/>
      <c r="H29" s="115"/>
      <c r="I29" s="29" t="s">
        <v>13</v>
      </c>
      <c r="J29" s="54"/>
      <c r="K29" s="39"/>
      <c r="L29" s="33" t="s">
        <v>62</v>
      </c>
      <c r="M29" s="39"/>
      <c r="N29" s="33" t="s">
        <v>66</v>
      </c>
      <c r="O29" s="39"/>
      <c r="P29" s="34" t="s">
        <v>65</v>
      </c>
      <c r="Q29" s="117"/>
      <c r="R29" s="119"/>
      <c r="S29" s="87"/>
      <c r="T29" s="121"/>
      <c r="U29" s="123"/>
      <c r="V29" s="125"/>
      <c r="W29" s="123"/>
      <c r="X29" s="125"/>
      <c r="Y29" s="75"/>
      <c r="Z29" s="138"/>
      <c r="AA29" s="139"/>
    </row>
    <row r="30" spans="1:28" ht="15" customHeight="1">
      <c r="A30" s="76" t="s">
        <v>149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82"/>
      <c r="R30" s="83"/>
      <c r="S30" s="86" t="s">
        <v>62</v>
      </c>
      <c r="T30" s="83"/>
      <c r="U30" s="83"/>
      <c r="V30" s="88" t="s">
        <v>63</v>
      </c>
      <c r="W30" s="88"/>
      <c r="X30" s="90" t="e">
        <f>VLOOKUP('✕(変更しない)項目'!D18,'✕(変更しない)項目'!D10:E17,2,0)</f>
        <v>#N/A</v>
      </c>
      <c r="Y30" s="90"/>
      <c r="Z30" s="90"/>
      <c r="AA30" s="91"/>
    </row>
    <row r="31" spans="1:28" ht="15" customHeight="1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84"/>
      <c r="R31" s="85"/>
      <c r="S31" s="87"/>
      <c r="T31" s="85"/>
      <c r="U31" s="85"/>
      <c r="V31" s="89"/>
      <c r="W31" s="89"/>
      <c r="X31" s="92"/>
      <c r="Y31" s="92"/>
      <c r="Z31" s="92"/>
      <c r="AA31" s="93"/>
    </row>
    <row r="32" spans="1:28" ht="12" customHeight="1">
      <c r="AB32" s="2" t="str">
        <f>B34&amp;C34</f>
        <v/>
      </c>
    </row>
    <row r="33" spans="1:33" ht="21.75" customHeight="1">
      <c r="A33" s="103" t="s">
        <v>14</v>
      </c>
      <c r="B33" s="104" t="s">
        <v>15</v>
      </c>
      <c r="C33" s="105"/>
      <c r="D33" s="105"/>
      <c r="E33" s="105"/>
      <c r="F33" s="105"/>
      <c r="G33" s="105"/>
      <c r="H33" s="106"/>
      <c r="I33" s="104" t="s">
        <v>18</v>
      </c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  <c r="W33" s="105" t="s">
        <v>16</v>
      </c>
      <c r="X33" s="105"/>
      <c r="Y33" s="105"/>
      <c r="Z33" s="105"/>
      <c r="AA33" s="106"/>
      <c r="AB33" s="67" t="s">
        <v>199</v>
      </c>
    </row>
    <row r="34" spans="1:33" ht="21.75" customHeight="1">
      <c r="A34" s="103"/>
      <c r="B34" s="40"/>
      <c r="C34" s="41"/>
      <c r="D34" s="41" t="s">
        <v>62</v>
      </c>
      <c r="E34" s="41" t="e">
        <f>VLOOKUP('✕(使用しない）様式１の１'!AB32,'✕(変更しない)大会開催年月日'!E3:G37,2,0)</f>
        <v>#N/A</v>
      </c>
      <c r="F34" s="41" t="s">
        <v>66</v>
      </c>
      <c r="G34" s="41" t="e">
        <f>VLOOKUP('✕(使用しない）様式１の１'!AB32,'✕(変更しない)大会開催年月日'!E3:G37,3,0)</f>
        <v>#N/A</v>
      </c>
      <c r="H34" s="42" t="s">
        <v>65</v>
      </c>
      <c r="I34" s="107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9"/>
      <c r="W34" s="107" t="s">
        <v>64</v>
      </c>
      <c r="X34" s="108"/>
      <c r="Y34" s="108"/>
      <c r="Z34" s="108"/>
      <c r="AA34" s="109"/>
      <c r="AB34" s="200" t="str">
        <f>IF(AND(W7&lt;60,B34="令和",C34&gt;=E3-1),"60歳未満は部長表彰受賞から2年以上経過が対象です","")</f>
        <v/>
      </c>
      <c r="AC34" s="201"/>
      <c r="AD34" s="202" t="str">
        <f>IF(AND(B34="平成",OR(C34=12,C34=6)),"会長感謝状について平成12年または6年を入力された場合、月日は直接入力してください","")</f>
        <v/>
      </c>
      <c r="AE34" s="202"/>
      <c r="AF34" s="202"/>
      <c r="AG34" s="202"/>
    </row>
    <row r="35" spans="1:33" ht="21.75" customHeight="1">
      <c r="A35" s="103"/>
      <c r="B35" s="40"/>
      <c r="C35" s="41"/>
      <c r="D35" s="41" t="s">
        <v>62</v>
      </c>
      <c r="E35" s="41"/>
      <c r="F35" s="41" t="s">
        <v>66</v>
      </c>
      <c r="G35" s="41"/>
      <c r="H35" s="42" t="s">
        <v>65</v>
      </c>
      <c r="I35" s="107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9"/>
      <c r="W35" s="203"/>
      <c r="X35" s="204"/>
      <c r="Y35" s="204"/>
      <c r="Z35" s="204"/>
      <c r="AA35" s="205"/>
      <c r="AB35" s="73"/>
      <c r="AC35" s="73"/>
      <c r="AD35" s="72"/>
      <c r="AE35" s="72"/>
      <c r="AF35" s="72"/>
      <c r="AG35" s="72"/>
    </row>
    <row r="36" spans="1:33" ht="21.75" customHeight="1">
      <c r="A36" s="103"/>
      <c r="B36" s="40"/>
      <c r="C36" s="41"/>
      <c r="D36" s="41" t="s">
        <v>62</v>
      </c>
      <c r="E36" s="41"/>
      <c r="F36" s="41" t="s">
        <v>66</v>
      </c>
      <c r="G36" s="41"/>
      <c r="H36" s="42" t="s">
        <v>65</v>
      </c>
      <c r="I36" s="107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  <c r="W36" s="107"/>
      <c r="X36" s="108"/>
      <c r="Y36" s="108"/>
      <c r="Z36" s="108"/>
      <c r="AA36" s="109"/>
      <c r="AB36" s="43"/>
    </row>
    <row r="37" spans="1:33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33" ht="75" customHeight="1">
      <c r="A38" s="6" t="s">
        <v>17</v>
      </c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7"/>
    </row>
    <row r="39" spans="1:33" ht="10.5" customHeight="1"/>
    <row r="40" spans="1:33" ht="40.15" customHeight="1">
      <c r="A40" s="51" t="s">
        <v>19</v>
      </c>
      <c r="B40" s="53" t="s">
        <v>20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 t="s">
        <v>21</v>
      </c>
      <c r="O40" s="100"/>
      <c r="P40" s="101"/>
      <c r="Q40" s="102"/>
      <c r="R40" s="102"/>
      <c r="S40" s="102"/>
      <c r="T40" s="102"/>
      <c r="U40" s="102"/>
      <c r="V40" s="102"/>
      <c r="W40" s="102"/>
      <c r="X40" s="99" t="s">
        <v>22</v>
      </c>
      <c r="Y40" s="100"/>
      <c r="Z40" s="101"/>
      <c r="AA40" s="52"/>
    </row>
    <row r="41" spans="1:33" ht="14.25" customHeight="1"/>
    <row r="42" spans="1:33" ht="18" customHeight="1">
      <c r="A42" s="18" t="s">
        <v>23</v>
      </c>
      <c r="B42" s="94" t="s">
        <v>37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</row>
    <row r="43" spans="1:33" ht="44.45" customHeight="1">
      <c r="A43" s="18">
        <v>2</v>
      </c>
      <c r="B43" s="94" t="s">
        <v>241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33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33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5">
    <mergeCell ref="Z12:AA13"/>
    <mergeCell ref="U16:U17"/>
    <mergeCell ref="V16:V17"/>
    <mergeCell ref="W16:W17"/>
    <mergeCell ref="X16:X17"/>
    <mergeCell ref="Y16:Y17"/>
    <mergeCell ref="S16:S17"/>
    <mergeCell ref="T16:T17"/>
    <mergeCell ref="U20:U21"/>
    <mergeCell ref="V20:V21"/>
    <mergeCell ref="W20:W21"/>
    <mergeCell ref="X20:X21"/>
    <mergeCell ref="Y20:Y21"/>
    <mergeCell ref="S20:S21"/>
    <mergeCell ref="I12:P13"/>
    <mergeCell ref="A30:P31"/>
    <mergeCell ref="C9:AA9"/>
    <mergeCell ref="C10:AA10"/>
    <mergeCell ref="S30:S31"/>
    <mergeCell ref="Q30:R31"/>
    <mergeCell ref="T30:U31"/>
    <mergeCell ref="V30:W31"/>
    <mergeCell ref="X30:AA31"/>
    <mergeCell ref="B18:H19"/>
    <mergeCell ref="Q18:Q19"/>
    <mergeCell ref="R18:R19"/>
    <mergeCell ref="S18:S19"/>
    <mergeCell ref="R24:R25"/>
    <mergeCell ref="S24:S25"/>
    <mergeCell ref="T24:T25"/>
    <mergeCell ref="R26:R27"/>
    <mergeCell ref="S26:S27"/>
    <mergeCell ref="T26:T27"/>
    <mergeCell ref="U18:U19"/>
    <mergeCell ref="V18:V19"/>
    <mergeCell ref="W18:W19"/>
    <mergeCell ref="X18:X19"/>
    <mergeCell ref="Y18:Y19"/>
    <mergeCell ref="A12:A13"/>
    <mergeCell ref="B12:H13"/>
    <mergeCell ref="U12:V12"/>
    <mergeCell ref="W12:X12"/>
    <mergeCell ref="R14:R15"/>
    <mergeCell ref="T14:T15"/>
    <mergeCell ref="S14:S15"/>
    <mergeCell ref="R22:R23"/>
    <mergeCell ref="S22:S23"/>
    <mergeCell ref="T22:T23"/>
    <mergeCell ref="T18:T19"/>
    <mergeCell ref="B16:H17"/>
    <mergeCell ref="Q16:Q17"/>
    <mergeCell ref="R16:R17"/>
    <mergeCell ref="B20:H21"/>
    <mergeCell ref="Q20:Q21"/>
    <mergeCell ref="R20:R21"/>
    <mergeCell ref="T20:T21"/>
    <mergeCell ref="Q12:T13"/>
    <mergeCell ref="A14:A29"/>
    <mergeCell ref="B14:H15"/>
    <mergeCell ref="Q14:Q15"/>
    <mergeCell ref="U14:U15"/>
    <mergeCell ref="V14:V15"/>
    <mergeCell ref="A9:B9"/>
    <mergeCell ref="A7:B8"/>
    <mergeCell ref="A6:B6"/>
    <mergeCell ref="U6:AA6"/>
    <mergeCell ref="U8:Z8"/>
    <mergeCell ref="AA7:AA8"/>
    <mergeCell ref="Q6:T6"/>
    <mergeCell ref="Q7:T8"/>
    <mergeCell ref="A10:B10"/>
    <mergeCell ref="C6:P6"/>
    <mergeCell ref="C7:P8"/>
    <mergeCell ref="U7:V7"/>
    <mergeCell ref="Y7:Z7"/>
    <mergeCell ref="W7:X7"/>
    <mergeCell ref="A4:B5"/>
    <mergeCell ref="X4:Y4"/>
    <mergeCell ref="Z4:AA4"/>
    <mergeCell ref="X5:Y5"/>
    <mergeCell ref="Z5:AA5"/>
    <mergeCell ref="A1:AA1"/>
    <mergeCell ref="A3:B3"/>
    <mergeCell ref="C3:D3"/>
    <mergeCell ref="X3:Y3"/>
    <mergeCell ref="Z3:AA3"/>
    <mergeCell ref="X2:AA2"/>
    <mergeCell ref="W3:W5"/>
    <mergeCell ref="C4:J5"/>
    <mergeCell ref="E3:F3"/>
    <mergeCell ref="G3:J3"/>
    <mergeCell ref="B24:H25"/>
    <mergeCell ref="Q24:Q25"/>
    <mergeCell ref="U24:U25"/>
    <mergeCell ref="V24:V25"/>
    <mergeCell ref="B22:H23"/>
    <mergeCell ref="Q22:Q23"/>
    <mergeCell ref="U22:U23"/>
    <mergeCell ref="V22:V23"/>
    <mergeCell ref="B28:H29"/>
    <mergeCell ref="Q28:Q29"/>
    <mergeCell ref="U28:U29"/>
    <mergeCell ref="B26:H27"/>
    <mergeCell ref="Q26:Q27"/>
    <mergeCell ref="U26:U27"/>
    <mergeCell ref="V26:V27"/>
    <mergeCell ref="V28:V29"/>
    <mergeCell ref="R28:R29"/>
    <mergeCell ref="S28:S29"/>
    <mergeCell ref="T28:T29"/>
    <mergeCell ref="X26:X27"/>
    <mergeCell ref="W14:W15"/>
    <mergeCell ref="X14:X15"/>
    <mergeCell ref="Y14:Y15"/>
    <mergeCell ref="Z14:AA29"/>
    <mergeCell ref="Y22:Y23"/>
    <mergeCell ref="W24:W25"/>
    <mergeCell ref="X24:X25"/>
    <mergeCell ref="Y24:Y25"/>
    <mergeCell ref="W22:W23"/>
    <mergeCell ref="X22:X23"/>
    <mergeCell ref="Y26:Y27"/>
    <mergeCell ref="W26:W27"/>
    <mergeCell ref="W28:W29"/>
    <mergeCell ref="X28:X29"/>
    <mergeCell ref="Y28:Y29"/>
    <mergeCell ref="AB34:AC34"/>
    <mergeCell ref="AD34:AG34"/>
    <mergeCell ref="B42:AA42"/>
    <mergeCell ref="B43:AA43"/>
    <mergeCell ref="A33:A36"/>
    <mergeCell ref="B33:H33"/>
    <mergeCell ref="I33:V33"/>
    <mergeCell ref="W33:AA33"/>
    <mergeCell ref="I34:V34"/>
    <mergeCell ref="X40:Z40"/>
    <mergeCell ref="C40:M40"/>
    <mergeCell ref="Q40:W40"/>
    <mergeCell ref="N40:P40"/>
    <mergeCell ref="W34:AA34"/>
    <mergeCell ref="I36:V36"/>
    <mergeCell ref="W36:AA36"/>
    <mergeCell ref="B38:AA38"/>
    <mergeCell ref="I35:V35"/>
    <mergeCell ref="W35:AA35"/>
  </mergeCells>
  <phoneticPr fontId="3"/>
  <conditionalFormatting sqref="K15:P15">
    <cfRule type="expression" dxfId="24" priority="22">
      <formula>$J15="現"</formula>
    </cfRule>
    <cfRule type="expression" dxfId="23" priority="23">
      <formula>K15="現"</formula>
    </cfRule>
    <cfRule type="cellIs" dxfId="22" priority="24" operator="equal">
      <formula>"現"</formula>
    </cfRule>
  </conditionalFormatting>
  <conditionalFormatting sqref="K17:P17">
    <cfRule type="expression" dxfId="21" priority="19">
      <formula>$J17="現"</formula>
    </cfRule>
    <cfRule type="expression" dxfId="20" priority="20">
      <formula>K17="現"</formula>
    </cfRule>
    <cfRule type="cellIs" dxfId="19" priority="21" operator="equal">
      <formula>"現"</formula>
    </cfRule>
  </conditionalFormatting>
  <conditionalFormatting sqref="K19:P19">
    <cfRule type="expression" dxfId="18" priority="16">
      <formula>$J19="現"</formula>
    </cfRule>
    <cfRule type="expression" dxfId="17" priority="17">
      <formula>K19="現"</formula>
    </cfRule>
    <cfRule type="cellIs" dxfId="16" priority="18" operator="equal">
      <formula>"現"</formula>
    </cfRule>
  </conditionalFormatting>
  <conditionalFormatting sqref="K21:P21">
    <cfRule type="expression" dxfId="15" priority="13">
      <formula>$J21="現"</formula>
    </cfRule>
    <cfRule type="expression" dxfId="14" priority="14">
      <formula>K21="現"</formula>
    </cfRule>
    <cfRule type="cellIs" dxfId="13" priority="15" operator="equal">
      <formula>"現"</formula>
    </cfRule>
  </conditionalFormatting>
  <conditionalFormatting sqref="K23:P23">
    <cfRule type="expression" dxfId="12" priority="10">
      <formula>$J23="現"</formula>
    </cfRule>
    <cfRule type="expression" dxfId="11" priority="11">
      <formula>K23="現"</formula>
    </cfRule>
    <cfRule type="cellIs" dxfId="10" priority="12" operator="equal">
      <formula>"現"</formula>
    </cfRule>
  </conditionalFormatting>
  <conditionalFormatting sqref="K25:P25">
    <cfRule type="expression" dxfId="9" priority="7">
      <formula>$J25="現"</formula>
    </cfRule>
    <cfRule type="expression" dxfId="8" priority="8">
      <formula>K25="現"</formula>
    </cfRule>
    <cfRule type="cellIs" dxfId="7" priority="9" operator="equal">
      <formula>"現"</formula>
    </cfRule>
  </conditionalFormatting>
  <conditionalFormatting sqref="K27:P27">
    <cfRule type="expression" dxfId="6" priority="4">
      <formula>$J27="現"</formula>
    </cfRule>
    <cfRule type="expression" dxfId="5" priority="5">
      <formula>K27="現"</formula>
    </cfRule>
    <cfRule type="cellIs" dxfId="4" priority="6" operator="equal">
      <formula>"現"</formula>
    </cfRule>
  </conditionalFormatting>
  <conditionalFormatting sqref="K29:P29">
    <cfRule type="expression" dxfId="3" priority="1">
      <formula>$J29="現"</formula>
    </cfRule>
    <cfRule type="expression" dxfId="2" priority="2">
      <formula>K29="現"</formula>
    </cfRule>
    <cfRule type="cellIs" dxfId="1" priority="3" operator="equal">
      <formula>"現"</formula>
    </cfRule>
  </conditionalFormatting>
  <conditionalFormatting sqref="X3:Y5">
    <cfRule type="duplicateValues" dxfId="0" priority="25"/>
  </conditionalFormatting>
  <pageMargins left="0.59055118110236227" right="0.19685039370078741" top="0.39370078740157483" bottom="0.39370078740157483" header="0.51181102362204722" footer="0.31496062992125984"/>
  <pageSetup paperSize="9" scale="84" orientation="portrait" r:id="rId1"/>
  <headerFooter alignWithMargins="0">
    <oddHeader>&amp;L様式１の１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B89954A-1632-4FCC-BC8F-07D831E909F6}">
          <x14:formula1>
            <xm:f>'✕(変更しない)項目'!$B$1:$B$5</xm:f>
          </x14:formula1>
          <xm:sqref>J15 J17 J19 J21 J23 J25 J27 J29</xm:sqref>
        </x14:dataValidation>
        <x14:dataValidation type="list" allowBlank="1" showInputMessage="1" showErrorMessage="1" xr:uid="{216E2C66-D073-4935-BDE6-9AD2B0B095F6}">
          <x14:formula1>
            <xm:f>'✕(変更しない)項目'!$A$1:$A$2</xm:f>
          </x14:formula1>
          <xm:sqref>X3:Y5 U14:X29</xm:sqref>
        </x14:dataValidation>
        <x14:dataValidation type="list" allowBlank="1" showInputMessage="1" showErrorMessage="1" xr:uid="{2D565460-BFC0-4E81-AE69-FAC827AC809A}">
          <x14:formula1>
            <xm:f>'✕(変更しない)項目'!$D$1:$D$4</xm:f>
          </x14:formula1>
          <xm:sqref>C4</xm:sqref>
        </x14:dataValidation>
        <x14:dataValidation type="list" allowBlank="1" showInputMessage="1" showErrorMessage="1" xr:uid="{00E62B69-69DC-436A-AA9E-112A4299B2D1}">
          <x14:formula1>
            <xm:f>'✕(変更しない)項目'!$A$19:$A$23</xm:f>
          </x14:formula1>
          <xm:sqref>I34:I35 J34:V34</xm:sqref>
        </x14:dataValidation>
        <x14:dataValidation type="list" allowBlank="1" showInputMessage="1" showErrorMessage="1" xr:uid="{89AF2C66-48B0-44D5-B982-18518DB2FF5C}">
          <x14:formula1>
            <xm:f>'✕(変更しない)項目'!$B$1:$B$4</xm:f>
          </x14:formula1>
          <xm:sqref>J14 J16 J18 J20 J22 J24 J26 J28</xm:sqref>
        </x14:dataValidation>
        <x14:dataValidation type="list" allowBlank="1" showInputMessage="1" showErrorMessage="1" xr:uid="{68256C62-99CE-4217-B2DA-647680F4107C}">
          <x14:formula1>
            <xm:f>'✕(変更しない)項目'!$A$3:$A$4</xm:f>
          </x14:formula1>
          <xm:sqref>Y14:Y29</xm:sqref>
        </x14:dataValidation>
        <x14:dataValidation type="list" allowBlank="1" showInputMessage="1" showErrorMessage="1" xr:uid="{504F5440-92A5-4D34-B113-18F07C925D8F}">
          <x14:formula1>
            <xm:f>'✕(変更しない)項目'!$C$1:$C$3</xm:f>
          </x14:formula1>
          <xm:sqref>B34:B36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A17B-131D-4FD7-89BB-6B6B987BA9B1}">
  <sheetPr>
    <pageSetUpPr fitToPage="1"/>
  </sheetPr>
  <dimension ref="A1:I26"/>
  <sheetViews>
    <sheetView workbookViewId="0">
      <selection activeCell="K20" sqref="K20"/>
    </sheetView>
  </sheetViews>
  <sheetFormatPr defaultRowHeight="13.5"/>
  <cols>
    <col min="1" max="1" width="9" style="21"/>
    <col min="2" max="2" width="10.25" style="21" customWidth="1"/>
    <col min="3" max="3" width="12.875" style="21" customWidth="1"/>
    <col min="4" max="4" width="8.25" style="21" customWidth="1"/>
    <col min="5" max="5" width="15.75" style="21" customWidth="1"/>
    <col min="6" max="6" width="22.5" style="21" customWidth="1"/>
    <col min="7" max="7" width="15.5" style="21" customWidth="1"/>
    <col min="8" max="8" width="17.125" style="21" customWidth="1"/>
    <col min="9" max="9" width="18.25" style="21" customWidth="1"/>
    <col min="10" max="257" width="9" style="21"/>
    <col min="258" max="258" width="10.25" style="21" customWidth="1"/>
    <col min="259" max="259" width="12.875" style="21" customWidth="1"/>
    <col min="260" max="260" width="8.25" style="21" customWidth="1"/>
    <col min="261" max="261" width="15.75" style="21" customWidth="1"/>
    <col min="262" max="262" width="22.5" style="21" customWidth="1"/>
    <col min="263" max="263" width="15.5" style="21" customWidth="1"/>
    <col min="264" max="264" width="17.125" style="21" customWidth="1"/>
    <col min="265" max="265" width="18.25" style="21" customWidth="1"/>
    <col min="266" max="513" width="9" style="21"/>
    <col min="514" max="514" width="10.25" style="21" customWidth="1"/>
    <col min="515" max="515" width="12.875" style="21" customWidth="1"/>
    <col min="516" max="516" width="8.25" style="21" customWidth="1"/>
    <col min="517" max="517" width="15.75" style="21" customWidth="1"/>
    <col min="518" max="518" width="22.5" style="21" customWidth="1"/>
    <col min="519" max="519" width="15.5" style="21" customWidth="1"/>
    <col min="520" max="520" width="17.125" style="21" customWidth="1"/>
    <col min="521" max="521" width="18.25" style="21" customWidth="1"/>
    <col min="522" max="769" width="9" style="21"/>
    <col min="770" max="770" width="10.25" style="21" customWidth="1"/>
    <col min="771" max="771" width="12.875" style="21" customWidth="1"/>
    <col min="772" max="772" width="8.25" style="21" customWidth="1"/>
    <col min="773" max="773" width="15.75" style="21" customWidth="1"/>
    <col min="774" max="774" width="22.5" style="21" customWidth="1"/>
    <col min="775" max="775" width="15.5" style="21" customWidth="1"/>
    <col min="776" max="776" width="17.125" style="21" customWidth="1"/>
    <col min="777" max="777" width="18.25" style="21" customWidth="1"/>
    <col min="778" max="1025" width="9" style="21"/>
    <col min="1026" max="1026" width="10.25" style="21" customWidth="1"/>
    <col min="1027" max="1027" width="12.875" style="21" customWidth="1"/>
    <col min="1028" max="1028" width="8.25" style="21" customWidth="1"/>
    <col min="1029" max="1029" width="15.75" style="21" customWidth="1"/>
    <col min="1030" max="1030" width="22.5" style="21" customWidth="1"/>
    <col min="1031" max="1031" width="15.5" style="21" customWidth="1"/>
    <col min="1032" max="1032" width="17.125" style="21" customWidth="1"/>
    <col min="1033" max="1033" width="18.25" style="21" customWidth="1"/>
    <col min="1034" max="1281" width="9" style="21"/>
    <col min="1282" max="1282" width="10.25" style="21" customWidth="1"/>
    <col min="1283" max="1283" width="12.875" style="21" customWidth="1"/>
    <col min="1284" max="1284" width="8.25" style="21" customWidth="1"/>
    <col min="1285" max="1285" width="15.75" style="21" customWidth="1"/>
    <col min="1286" max="1286" width="22.5" style="21" customWidth="1"/>
    <col min="1287" max="1287" width="15.5" style="21" customWidth="1"/>
    <col min="1288" max="1288" width="17.125" style="21" customWidth="1"/>
    <col min="1289" max="1289" width="18.25" style="21" customWidth="1"/>
    <col min="1290" max="1537" width="9" style="21"/>
    <col min="1538" max="1538" width="10.25" style="21" customWidth="1"/>
    <col min="1539" max="1539" width="12.875" style="21" customWidth="1"/>
    <col min="1540" max="1540" width="8.25" style="21" customWidth="1"/>
    <col min="1541" max="1541" width="15.75" style="21" customWidth="1"/>
    <col min="1542" max="1542" width="22.5" style="21" customWidth="1"/>
    <col min="1543" max="1543" width="15.5" style="21" customWidth="1"/>
    <col min="1544" max="1544" width="17.125" style="21" customWidth="1"/>
    <col min="1545" max="1545" width="18.25" style="21" customWidth="1"/>
    <col min="1546" max="1793" width="9" style="21"/>
    <col min="1794" max="1794" width="10.25" style="21" customWidth="1"/>
    <col min="1795" max="1795" width="12.875" style="21" customWidth="1"/>
    <col min="1796" max="1796" width="8.25" style="21" customWidth="1"/>
    <col min="1797" max="1797" width="15.75" style="21" customWidth="1"/>
    <col min="1798" max="1798" width="22.5" style="21" customWidth="1"/>
    <col min="1799" max="1799" width="15.5" style="21" customWidth="1"/>
    <col min="1800" max="1800" width="17.125" style="21" customWidth="1"/>
    <col min="1801" max="1801" width="18.25" style="21" customWidth="1"/>
    <col min="1802" max="2049" width="9" style="21"/>
    <col min="2050" max="2050" width="10.25" style="21" customWidth="1"/>
    <col min="2051" max="2051" width="12.875" style="21" customWidth="1"/>
    <col min="2052" max="2052" width="8.25" style="21" customWidth="1"/>
    <col min="2053" max="2053" width="15.75" style="21" customWidth="1"/>
    <col min="2054" max="2054" width="22.5" style="21" customWidth="1"/>
    <col min="2055" max="2055" width="15.5" style="21" customWidth="1"/>
    <col min="2056" max="2056" width="17.125" style="21" customWidth="1"/>
    <col min="2057" max="2057" width="18.25" style="21" customWidth="1"/>
    <col min="2058" max="2305" width="9" style="21"/>
    <col min="2306" max="2306" width="10.25" style="21" customWidth="1"/>
    <col min="2307" max="2307" width="12.875" style="21" customWidth="1"/>
    <col min="2308" max="2308" width="8.25" style="21" customWidth="1"/>
    <col min="2309" max="2309" width="15.75" style="21" customWidth="1"/>
    <col min="2310" max="2310" width="22.5" style="21" customWidth="1"/>
    <col min="2311" max="2311" width="15.5" style="21" customWidth="1"/>
    <col min="2312" max="2312" width="17.125" style="21" customWidth="1"/>
    <col min="2313" max="2313" width="18.25" style="21" customWidth="1"/>
    <col min="2314" max="2561" width="9" style="21"/>
    <col min="2562" max="2562" width="10.25" style="21" customWidth="1"/>
    <col min="2563" max="2563" width="12.875" style="21" customWidth="1"/>
    <col min="2564" max="2564" width="8.25" style="21" customWidth="1"/>
    <col min="2565" max="2565" width="15.75" style="21" customWidth="1"/>
    <col min="2566" max="2566" width="22.5" style="21" customWidth="1"/>
    <col min="2567" max="2567" width="15.5" style="21" customWidth="1"/>
    <col min="2568" max="2568" width="17.125" style="21" customWidth="1"/>
    <col min="2569" max="2569" width="18.25" style="21" customWidth="1"/>
    <col min="2570" max="2817" width="9" style="21"/>
    <col min="2818" max="2818" width="10.25" style="21" customWidth="1"/>
    <col min="2819" max="2819" width="12.875" style="21" customWidth="1"/>
    <col min="2820" max="2820" width="8.25" style="21" customWidth="1"/>
    <col min="2821" max="2821" width="15.75" style="21" customWidth="1"/>
    <col min="2822" max="2822" width="22.5" style="21" customWidth="1"/>
    <col min="2823" max="2823" width="15.5" style="21" customWidth="1"/>
    <col min="2824" max="2824" width="17.125" style="21" customWidth="1"/>
    <col min="2825" max="2825" width="18.25" style="21" customWidth="1"/>
    <col min="2826" max="3073" width="9" style="21"/>
    <col min="3074" max="3074" width="10.25" style="21" customWidth="1"/>
    <col min="3075" max="3075" width="12.875" style="21" customWidth="1"/>
    <col min="3076" max="3076" width="8.25" style="21" customWidth="1"/>
    <col min="3077" max="3077" width="15.75" style="21" customWidth="1"/>
    <col min="3078" max="3078" width="22.5" style="21" customWidth="1"/>
    <col min="3079" max="3079" width="15.5" style="21" customWidth="1"/>
    <col min="3080" max="3080" width="17.125" style="21" customWidth="1"/>
    <col min="3081" max="3081" width="18.25" style="21" customWidth="1"/>
    <col min="3082" max="3329" width="9" style="21"/>
    <col min="3330" max="3330" width="10.25" style="21" customWidth="1"/>
    <col min="3331" max="3331" width="12.875" style="21" customWidth="1"/>
    <col min="3332" max="3332" width="8.25" style="21" customWidth="1"/>
    <col min="3333" max="3333" width="15.75" style="21" customWidth="1"/>
    <col min="3334" max="3334" width="22.5" style="21" customWidth="1"/>
    <col min="3335" max="3335" width="15.5" style="21" customWidth="1"/>
    <col min="3336" max="3336" width="17.125" style="21" customWidth="1"/>
    <col min="3337" max="3337" width="18.25" style="21" customWidth="1"/>
    <col min="3338" max="3585" width="9" style="21"/>
    <col min="3586" max="3586" width="10.25" style="21" customWidth="1"/>
    <col min="3587" max="3587" width="12.875" style="21" customWidth="1"/>
    <col min="3588" max="3588" width="8.25" style="21" customWidth="1"/>
    <col min="3589" max="3589" width="15.75" style="21" customWidth="1"/>
    <col min="3590" max="3590" width="22.5" style="21" customWidth="1"/>
    <col min="3591" max="3591" width="15.5" style="21" customWidth="1"/>
    <col min="3592" max="3592" width="17.125" style="21" customWidth="1"/>
    <col min="3593" max="3593" width="18.25" style="21" customWidth="1"/>
    <col min="3594" max="3841" width="9" style="21"/>
    <col min="3842" max="3842" width="10.25" style="21" customWidth="1"/>
    <col min="3843" max="3843" width="12.875" style="21" customWidth="1"/>
    <col min="3844" max="3844" width="8.25" style="21" customWidth="1"/>
    <col min="3845" max="3845" width="15.75" style="21" customWidth="1"/>
    <col min="3846" max="3846" width="22.5" style="21" customWidth="1"/>
    <col min="3847" max="3847" width="15.5" style="21" customWidth="1"/>
    <col min="3848" max="3848" width="17.125" style="21" customWidth="1"/>
    <col min="3849" max="3849" width="18.25" style="21" customWidth="1"/>
    <col min="3850" max="4097" width="9" style="21"/>
    <col min="4098" max="4098" width="10.25" style="21" customWidth="1"/>
    <col min="4099" max="4099" width="12.875" style="21" customWidth="1"/>
    <col min="4100" max="4100" width="8.25" style="21" customWidth="1"/>
    <col min="4101" max="4101" width="15.75" style="21" customWidth="1"/>
    <col min="4102" max="4102" width="22.5" style="21" customWidth="1"/>
    <col min="4103" max="4103" width="15.5" style="21" customWidth="1"/>
    <col min="4104" max="4104" width="17.125" style="21" customWidth="1"/>
    <col min="4105" max="4105" width="18.25" style="21" customWidth="1"/>
    <col min="4106" max="4353" width="9" style="21"/>
    <col min="4354" max="4354" width="10.25" style="21" customWidth="1"/>
    <col min="4355" max="4355" width="12.875" style="21" customWidth="1"/>
    <col min="4356" max="4356" width="8.25" style="21" customWidth="1"/>
    <col min="4357" max="4357" width="15.75" style="21" customWidth="1"/>
    <col min="4358" max="4358" width="22.5" style="21" customWidth="1"/>
    <col min="4359" max="4359" width="15.5" style="21" customWidth="1"/>
    <col min="4360" max="4360" width="17.125" style="21" customWidth="1"/>
    <col min="4361" max="4361" width="18.25" style="21" customWidth="1"/>
    <col min="4362" max="4609" width="9" style="21"/>
    <col min="4610" max="4610" width="10.25" style="21" customWidth="1"/>
    <col min="4611" max="4611" width="12.875" style="21" customWidth="1"/>
    <col min="4612" max="4612" width="8.25" style="21" customWidth="1"/>
    <col min="4613" max="4613" width="15.75" style="21" customWidth="1"/>
    <col min="4614" max="4614" width="22.5" style="21" customWidth="1"/>
    <col min="4615" max="4615" width="15.5" style="21" customWidth="1"/>
    <col min="4616" max="4616" width="17.125" style="21" customWidth="1"/>
    <col min="4617" max="4617" width="18.25" style="21" customWidth="1"/>
    <col min="4618" max="4865" width="9" style="21"/>
    <col min="4866" max="4866" width="10.25" style="21" customWidth="1"/>
    <col min="4867" max="4867" width="12.875" style="21" customWidth="1"/>
    <col min="4868" max="4868" width="8.25" style="21" customWidth="1"/>
    <col min="4869" max="4869" width="15.75" style="21" customWidth="1"/>
    <col min="4870" max="4870" width="22.5" style="21" customWidth="1"/>
    <col min="4871" max="4871" width="15.5" style="21" customWidth="1"/>
    <col min="4872" max="4872" width="17.125" style="21" customWidth="1"/>
    <col min="4873" max="4873" width="18.25" style="21" customWidth="1"/>
    <col min="4874" max="5121" width="9" style="21"/>
    <col min="5122" max="5122" width="10.25" style="21" customWidth="1"/>
    <col min="5123" max="5123" width="12.875" style="21" customWidth="1"/>
    <col min="5124" max="5124" width="8.25" style="21" customWidth="1"/>
    <col min="5125" max="5125" width="15.75" style="21" customWidth="1"/>
    <col min="5126" max="5126" width="22.5" style="21" customWidth="1"/>
    <col min="5127" max="5127" width="15.5" style="21" customWidth="1"/>
    <col min="5128" max="5128" width="17.125" style="21" customWidth="1"/>
    <col min="5129" max="5129" width="18.25" style="21" customWidth="1"/>
    <col min="5130" max="5377" width="9" style="21"/>
    <col min="5378" max="5378" width="10.25" style="21" customWidth="1"/>
    <col min="5379" max="5379" width="12.875" style="21" customWidth="1"/>
    <col min="5380" max="5380" width="8.25" style="21" customWidth="1"/>
    <col min="5381" max="5381" width="15.75" style="21" customWidth="1"/>
    <col min="5382" max="5382" width="22.5" style="21" customWidth="1"/>
    <col min="5383" max="5383" width="15.5" style="21" customWidth="1"/>
    <col min="5384" max="5384" width="17.125" style="21" customWidth="1"/>
    <col min="5385" max="5385" width="18.25" style="21" customWidth="1"/>
    <col min="5386" max="5633" width="9" style="21"/>
    <col min="5634" max="5634" width="10.25" style="21" customWidth="1"/>
    <col min="5635" max="5635" width="12.875" style="21" customWidth="1"/>
    <col min="5636" max="5636" width="8.25" style="21" customWidth="1"/>
    <col min="5637" max="5637" width="15.75" style="21" customWidth="1"/>
    <col min="5638" max="5638" width="22.5" style="21" customWidth="1"/>
    <col min="5639" max="5639" width="15.5" style="21" customWidth="1"/>
    <col min="5640" max="5640" width="17.125" style="21" customWidth="1"/>
    <col min="5641" max="5641" width="18.25" style="21" customWidth="1"/>
    <col min="5642" max="5889" width="9" style="21"/>
    <col min="5890" max="5890" width="10.25" style="21" customWidth="1"/>
    <col min="5891" max="5891" width="12.875" style="21" customWidth="1"/>
    <col min="5892" max="5892" width="8.25" style="21" customWidth="1"/>
    <col min="5893" max="5893" width="15.75" style="21" customWidth="1"/>
    <col min="5894" max="5894" width="22.5" style="21" customWidth="1"/>
    <col min="5895" max="5895" width="15.5" style="21" customWidth="1"/>
    <col min="5896" max="5896" width="17.125" style="21" customWidth="1"/>
    <col min="5897" max="5897" width="18.25" style="21" customWidth="1"/>
    <col min="5898" max="6145" width="9" style="21"/>
    <col min="6146" max="6146" width="10.25" style="21" customWidth="1"/>
    <col min="6147" max="6147" width="12.875" style="21" customWidth="1"/>
    <col min="6148" max="6148" width="8.25" style="21" customWidth="1"/>
    <col min="6149" max="6149" width="15.75" style="21" customWidth="1"/>
    <col min="6150" max="6150" width="22.5" style="21" customWidth="1"/>
    <col min="6151" max="6151" width="15.5" style="21" customWidth="1"/>
    <col min="6152" max="6152" width="17.125" style="21" customWidth="1"/>
    <col min="6153" max="6153" width="18.25" style="21" customWidth="1"/>
    <col min="6154" max="6401" width="9" style="21"/>
    <col min="6402" max="6402" width="10.25" style="21" customWidth="1"/>
    <col min="6403" max="6403" width="12.875" style="21" customWidth="1"/>
    <col min="6404" max="6404" width="8.25" style="21" customWidth="1"/>
    <col min="6405" max="6405" width="15.75" style="21" customWidth="1"/>
    <col min="6406" max="6406" width="22.5" style="21" customWidth="1"/>
    <col min="6407" max="6407" width="15.5" style="21" customWidth="1"/>
    <col min="6408" max="6408" width="17.125" style="21" customWidth="1"/>
    <col min="6409" max="6409" width="18.25" style="21" customWidth="1"/>
    <col min="6410" max="6657" width="9" style="21"/>
    <col min="6658" max="6658" width="10.25" style="21" customWidth="1"/>
    <col min="6659" max="6659" width="12.875" style="21" customWidth="1"/>
    <col min="6660" max="6660" width="8.25" style="21" customWidth="1"/>
    <col min="6661" max="6661" width="15.75" style="21" customWidth="1"/>
    <col min="6662" max="6662" width="22.5" style="21" customWidth="1"/>
    <col min="6663" max="6663" width="15.5" style="21" customWidth="1"/>
    <col min="6664" max="6664" width="17.125" style="21" customWidth="1"/>
    <col min="6665" max="6665" width="18.25" style="21" customWidth="1"/>
    <col min="6666" max="6913" width="9" style="21"/>
    <col min="6914" max="6914" width="10.25" style="21" customWidth="1"/>
    <col min="6915" max="6915" width="12.875" style="21" customWidth="1"/>
    <col min="6916" max="6916" width="8.25" style="21" customWidth="1"/>
    <col min="6917" max="6917" width="15.75" style="21" customWidth="1"/>
    <col min="6918" max="6918" width="22.5" style="21" customWidth="1"/>
    <col min="6919" max="6919" width="15.5" style="21" customWidth="1"/>
    <col min="6920" max="6920" width="17.125" style="21" customWidth="1"/>
    <col min="6921" max="6921" width="18.25" style="21" customWidth="1"/>
    <col min="6922" max="7169" width="9" style="21"/>
    <col min="7170" max="7170" width="10.25" style="21" customWidth="1"/>
    <col min="7171" max="7171" width="12.875" style="21" customWidth="1"/>
    <col min="7172" max="7172" width="8.25" style="21" customWidth="1"/>
    <col min="7173" max="7173" width="15.75" style="21" customWidth="1"/>
    <col min="7174" max="7174" width="22.5" style="21" customWidth="1"/>
    <col min="7175" max="7175" width="15.5" style="21" customWidth="1"/>
    <col min="7176" max="7176" width="17.125" style="21" customWidth="1"/>
    <col min="7177" max="7177" width="18.25" style="21" customWidth="1"/>
    <col min="7178" max="7425" width="9" style="21"/>
    <col min="7426" max="7426" width="10.25" style="21" customWidth="1"/>
    <col min="7427" max="7427" width="12.875" style="21" customWidth="1"/>
    <col min="7428" max="7428" width="8.25" style="21" customWidth="1"/>
    <col min="7429" max="7429" width="15.75" style="21" customWidth="1"/>
    <col min="7430" max="7430" width="22.5" style="21" customWidth="1"/>
    <col min="7431" max="7431" width="15.5" style="21" customWidth="1"/>
    <col min="7432" max="7432" width="17.125" style="21" customWidth="1"/>
    <col min="7433" max="7433" width="18.25" style="21" customWidth="1"/>
    <col min="7434" max="7681" width="9" style="21"/>
    <col min="7682" max="7682" width="10.25" style="21" customWidth="1"/>
    <col min="7683" max="7683" width="12.875" style="21" customWidth="1"/>
    <col min="7684" max="7684" width="8.25" style="21" customWidth="1"/>
    <col min="7685" max="7685" width="15.75" style="21" customWidth="1"/>
    <col min="7686" max="7686" width="22.5" style="21" customWidth="1"/>
    <col min="7687" max="7687" width="15.5" style="21" customWidth="1"/>
    <col min="7688" max="7688" width="17.125" style="21" customWidth="1"/>
    <col min="7689" max="7689" width="18.25" style="21" customWidth="1"/>
    <col min="7690" max="7937" width="9" style="21"/>
    <col min="7938" max="7938" width="10.25" style="21" customWidth="1"/>
    <col min="7939" max="7939" width="12.875" style="21" customWidth="1"/>
    <col min="7940" max="7940" width="8.25" style="21" customWidth="1"/>
    <col min="7941" max="7941" width="15.75" style="21" customWidth="1"/>
    <col min="7942" max="7942" width="22.5" style="21" customWidth="1"/>
    <col min="7943" max="7943" width="15.5" style="21" customWidth="1"/>
    <col min="7944" max="7944" width="17.125" style="21" customWidth="1"/>
    <col min="7945" max="7945" width="18.25" style="21" customWidth="1"/>
    <col min="7946" max="8193" width="9" style="21"/>
    <col min="8194" max="8194" width="10.25" style="21" customWidth="1"/>
    <col min="8195" max="8195" width="12.875" style="21" customWidth="1"/>
    <col min="8196" max="8196" width="8.25" style="21" customWidth="1"/>
    <col min="8197" max="8197" width="15.75" style="21" customWidth="1"/>
    <col min="8198" max="8198" width="22.5" style="21" customWidth="1"/>
    <col min="8199" max="8199" width="15.5" style="21" customWidth="1"/>
    <col min="8200" max="8200" width="17.125" style="21" customWidth="1"/>
    <col min="8201" max="8201" width="18.25" style="21" customWidth="1"/>
    <col min="8202" max="8449" width="9" style="21"/>
    <col min="8450" max="8450" width="10.25" style="21" customWidth="1"/>
    <col min="8451" max="8451" width="12.875" style="21" customWidth="1"/>
    <col min="8452" max="8452" width="8.25" style="21" customWidth="1"/>
    <col min="8453" max="8453" width="15.75" style="21" customWidth="1"/>
    <col min="8454" max="8454" width="22.5" style="21" customWidth="1"/>
    <col min="8455" max="8455" width="15.5" style="21" customWidth="1"/>
    <col min="8456" max="8456" width="17.125" style="21" customWidth="1"/>
    <col min="8457" max="8457" width="18.25" style="21" customWidth="1"/>
    <col min="8458" max="8705" width="9" style="21"/>
    <col min="8706" max="8706" width="10.25" style="21" customWidth="1"/>
    <col min="8707" max="8707" width="12.875" style="21" customWidth="1"/>
    <col min="8708" max="8708" width="8.25" style="21" customWidth="1"/>
    <col min="8709" max="8709" width="15.75" style="21" customWidth="1"/>
    <col min="8710" max="8710" width="22.5" style="21" customWidth="1"/>
    <col min="8711" max="8711" width="15.5" style="21" customWidth="1"/>
    <col min="8712" max="8712" width="17.125" style="21" customWidth="1"/>
    <col min="8713" max="8713" width="18.25" style="21" customWidth="1"/>
    <col min="8714" max="8961" width="9" style="21"/>
    <col min="8962" max="8962" width="10.25" style="21" customWidth="1"/>
    <col min="8963" max="8963" width="12.875" style="21" customWidth="1"/>
    <col min="8964" max="8964" width="8.25" style="21" customWidth="1"/>
    <col min="8965" max="8965" width="15.75" style="21" customWidth="1"/>
    <col min="8966" max="8966" width="22.5" style="21" customWidth="1"/>
    <col min="8967" max="8967" width="15.5" style="21" customWidth="1"/>
    <col min="8968" max="8968" width="17.125" style="21" customWidth="1"/>
    <col min="8969" max="8969" width="18.25" style="21" customWidth="1"/>
    <col min="8970" max="9217" width="9" style="21"/>
    <col min="9218" max="9218" width="10.25" style="21" customWidth="1"/>
    <col min="9219" max="9219" width="12.875" style="21" customWidth="1"/>
    <col min="9220" max="9220" width="8.25" style="21" customWidth="1"/>
    <col min="9221" max="9221" width="15.75" style="21" customWidth="1"/>
    <col min="9222" max="9222" width="22.5" style="21" customWidth="1"/>
    <col min="9223" max="9223" width="15.5" style="21" customWidth="1"/>
    <col min="9224" max="9224" width="17.125" style="21" customWidth="1"/>
    <col min="9225" max="9225" width="18.25" style="21" customWidth="1"/>
    <col min="9226" max="9473" width="9" style="21"/>
    <col min="9474" max="9474" width="10.25" style="21" customWidth="1"/>
    <col min="9475" max="9475" width="12.875" style="21" customWidth="1"/>
    <col min="9476" max="9476" width="8.25" style="21" customWidth="1"/>
    <col min="9477" max="9477" width="15.75" style="21" customWidth="1"/>
    <col min="9478" max="9478" width="22.5" style="21" customWidth="1"/>
    <col min="9479" max="9479" width="15.5" style="21" customWidth="1"/>
    <col min="9480" max="9480" width="17.125" style="21" customWidth="1"/>
    <col min="9481" max="9481" width="18.25" style="21" customWidth="1"/>
    <col min="9482" max="9729" width="9" style="21"/>
    <col min="9730" max="9730" width="10.25" style="21" customWidth="1"/>
    <col min="9731" max="9731" width="12.875" style="21" customWidth="1"/>
    <col min="9732" max="9732" width="8.25" style="21" customWidth="1"/>
    <col min="9733" max="9733" width="15.75" style="21" customWidth="1"/>
    <col min="9734" max="9734" width="22.5" style="21" customWidth="1"/>
    <col min="9735" max="9735" width="15.5" style="21" customWidth="1"/>
    <col min="9736" max="9736" width="17.125" style="21" customWidth="1"/>
    <col min="9737" max="9737" width="18.25" style="21" customWidth="1"/>
    <col min="9738" max="9985" width="9" style="21"/>
    <col min="9986" max="9986" width="10.25" style="21" customWidth="1"/>
    <col min="9987" max="9987" width="12.875" style="21" customWidth="1"/>
    <col min="9988" max="9988" width="8.25" style="21" customWidth="1"/>
    <col min="9989" max="9989" width="15.75" style="21" customWidth="1"/>
    <col min="9990" max="9990" width="22.5" style="21" customWidth="1"/>
    <col min="9991" max="9991" width="15.5" style="21" customWidth="1"/>
    <col min="9992" max="9992" width="17.125" style="21" customWidth="1"/>
    <col min="9993" max="9993" width="18.25" style="21" customWidth="1"/>
    <col min="9994" max="10241" width="9" style="21"/>
    <col min="10242" max="10242" width="10.25" style="21" customWidth="1"/>
    <col min="10243" max="10243" width="12.875" style="21" customWidth="1"/>
    <col min="10244" max="10244" width="8.25" style="21" customWidth="1"/>
    <col min="10245" max="10245" width="15.75" style="21" customWidth="1"/>
    <col min="10246" max="10246" width="22.5" style="21" customWidth="1"/>
    <col min="10247" max="10247" width="15.5" style="21" customWidth="1"/>
    <col min="10248" max="10248" width="17.125" style="21" customWidth="1"/>
    <col min="10249" max="10249" width="18.25" style="21" customWidth="1"/>
    <col min="10250" max="10497" width="9" style="21"/>
    <col min="10498" max="10498" width="10.25" style="21" customWidth="1"/>
    <col min="10499" max="10499" width="12.875" style="21" customWidth="1"/>
    <col min="10500" max="10500" width="8.25" style="21" customWidth="1"/>
    <col min="10501" max="10501" width="15.75" style="21" customWidth="1"/>
    <col min="10502" max="10502" width="22.5" style="21" customWidth="1"/>
    <col min="10503" max="10503" width="15.5" style="21" customWidth="1"/>
    <col min="10504" max="10504" width="17.125" style="21" customWidth="1"/>
    <col min="10505" max="10505" width="18.25" style="21" customWidth="1"/>
    <col min="10506" max="10753" width="9" style="21"/>
    <col min="10754" max="10754" width="10.25" style="21" customWidth="1"/>
    <col min="10755" max="10755" width="12.875" style="21" customWidth="1"/>
    <col min="10756" max="10756" width="8.25" style="21" customWidth="1"/>
    <col min="10757" max="10757" width="15.75" style="21" customWidth="1"/>
    <col min="10758" max="10758" width="22.5" style="21" customWidth="1"/>
    <col min="10759" max="10759" width="15.5" style="21" customWidth="1"/>
    <col min="10760" max="10760" width="17.125" style="21" customWidth="1"/>
    <col min="10761" max="10761" width="18.25" style="21" customWidth="1"/>
    <col min="10762" max="11009" width="9" style="21"/>
    <col min="11010" max="11010" width="10.25" style="21" customWidth="1"/>
    <col min="11011" max="11011" width="12.875" style="21" customWidth="1"/>
    <col min="11012" max="11012" width="8.25" style="21" customWidth="1"/>
    <col min="11013" max="11013" width="15.75" style="21" customWidth="1"/>
    <col min="11014" max="11014" width="22.5" style="21" customWidth="1"/>
    <col min="11015" max="11015" width="15.5" style="21" customWidth="1"/>
    <col min="11016" max="11016" width="17.125" style="21" customWidth="1"/>
    <col min="11017" max="11017" width="18.25" style="21" customWidth="1"/>
    <col min="11018" max="11265" width="9" style="21"/>
    <col min="11266" max="11266" width="10.25" style="21" customWidth="1"/>
    <col min="11267" max="11267" width="12.875" style="21" customWidth="1"/>
    <col min="11268" max="11268" width="8.25" style="21" customWidth="1"/>
    <col min="11269" max="11269" width="15.75" style="21" customWidth="1"/>
    <col min="11270" max="11270" width="22.5" style="21" customWidth="1"/>
    <col min="11271" max="11271" width="15.5" style="21" customWidth="1"/>
    <col min="11272" max="11272" width="17.125" style="21" customWidth="1"/>
    <col min="11273" max="11273" width="18.25" style="21" customWidth="1"/>
    <col min="11274" max="11521" width="9" style="21"/>
    <col min="11522" max="11522" width="10.25" style="21" customWidth="1"/>
    <col min="11523" max="11523" width="12.875" style="21" customWidth="1"/>
    <col min="11524" max="11524" width="8.25" style="21" customWidth="1"/>
    <col min="11525" max="11525" width="15.75" style="21" customWidth="1"/>
    <col min="11526" max="11526" width="22.5" style="21" customWidth="1"/>
    <col min="11527" max="11527" width="15.5" style="21" customWidth="1"/>
    <col min="11528" max="11528" width="17.125" style="21" customWidth="1"/>
    <col min="11529" max="11529" width="18.25" style="21" customWidth="1"/>
    <col min="11530" max="11777" width="9" style="21"/>
    <col min="11778" max="11778" width="10.25" style="21" customWidth="1"/>
    <col min="11779" max="11779" width="12.875" style="21" customWidth="1"/>
    <col min="11780" max="11780" width="8.25" style="21" customWidth="1"/>
    <col min="11781" max="11781" width="15.75" style="21" customWidth="1"/>
    <col min="11782" max="11782" width="22.5" style="21" customWidth="1"/>
    <col min="11783" max="11783" width="15.5" style="21" customWidth="1"/>
    <col min="11784" max="11784" width="17.125" style="21" customWidth="1"/>
    <col min="11785" max="11785" width="18.25" style="21" customWidth="1"/>
    <col min="11786" max="12033" width="9" style="21"/>
    <col min="12034" max="12034" width="10.25" style="21" customWidth="1"/>
    <col min="12035" max="12035" width="12.875" style="21" customWidth="1"/>
    <col min="12036" max="12036" width="8.25" style="21" customWidth="1"/>
    <col min="12037" max="12037" width="15.75" style="21" customWidth="1"/>
    <col min="12038" max="12038" width="22.5" style="21" customWidth="1"/>
    <col min="12039" max="12039" width="15.5" style="21" customWidth="1"/>
    <col min="12040" max="12040" width="17.125" style="21" customWidth="1"/>
    <col min="12041" max="12041" width="18.25" style="21" customWidth="1"/>
    <col min="12042" max="12289" width="9" style="21"/>
    <col min="12290" max="12290" width="10.25" style="21" customWidth="1"/>
    <col min="12291" max="12291" width="12.875" style="21" customWidth="1"/>
    <col min="12292" max="12292" width="8.25" style="21" customWidth="1"/>
    <col min="12293" max="12293" width="15.75" style="21" customWidth="1"/>
    <col min="12294" max="12294" width="22.5" style="21" customWidth="1"/>
    <col min="12295" max="12295" width="15.5" style="21" customWidth="1"/>
    <col min="12296" max="12296" width="17.125" style="21" customWidth="1"/>
    <col min="12297" max="12297" width="18.25" style="21" customWidth="1"/>
    <col min="12298" max="12545" width="9" style="21"/>
    <col min="12546" max="12546" width="10.25" style="21" customWidth="1"/>
    <col min="12547" max="12547" width="12.875" style="21" customWidth="1"/>
    <col min="12548" max="12548" width="8.25" style="21" customWidth="1"/>
    <col min="12549" max="12549" width="15.75" style="21" customWidth="1"/>
    <col min="12550" max="12550" width="22.5" style="21" customWidth="1"/>
    <col min="12551" max="12551" width="15.5" style="21" customWidth="1"/>
    <col min="12552" max="12552" width="17.125" style="21" customWidth="1"/>
    <col min="12553" max="12553" width="18.25" style="21" customWidth="1"/>
    <col min="12554" max="12801" width="9" style="21"/>
    <col min="12802" max="12802" width="10.25" style="21" customWidth="1"/>
    <col min="12803" max="12803" width="12.875" style="21" customWidth="1"/>
    <col min="12804" max="12804" width="8.25" style="21" customWidth="1"/>
    <col min="12805" max="12805" width="15.75" style="21" customWidth="1"/>
    <col min="12806" max="12806" width="22.5" style="21" customWidth="1"/>
    <col min="12807" max="12807" width="15.5" style="21" customWidth="1"/>
    <col min="12808" max="12808" width="17.125" style="21" customWidth="1"/>
    <col min="12809" max="12809" width="18.25" style="21" customWidth="1"/>
    <col min="12810" max="13057" width="9" style="21"/>
    <col min="13058" max="13058" width="10.25" style="21" customWidth="1"/>
    <col min="13059" max="13059" width="12.875" style="21" customWidth="1"/>
    <col min="13060" max="13060" width="8.25" style="21" customWidth="1"/>
    <col min="13061" max="13061" width="15.75" style="21" customWidth="1"/>
    <col min="13062" max="13062" width="22.5" style="21" customWidth="1"/>
    <col min="13063" max="13063" width="15.5" style="21" customWidth="1"/>
    <col min="13064" max="13064" width="17.125" style="21" customWidth="1"/>
    <col min="13065" max="13065" width="18.25" style="21" customWidth="1"/>
    <col min="13066" max="13313" width="9" style="21"/>
    <col min="13314" max="13314" width="10.25" style="21" customWidth="1"/>
    <col min="13315" max="13315" width="12.875" style="21" customWidth="1"/>
    <col min="13316" max="13316" width="8.25" style="21" customWidth="1"/>
    <col min="13317" max="13317" width="15.75" style="21" customWidth="1"/>
    <col min="13318" max="13318" width="22.5" style="21" customWidth="1"/>
    <col min="13319" max="13319" width="15.5" style="21" customWidth="1"/>
    <col min="13320" max="13320" width="17.125" style="21" customWidth="1"/>
    <col min="13321" max="13321" width="18.25" style="21" customWidth="1"/>
    <col min="13322" max="13569" width="9" style="21"/>
    <col min="13570" max="13570" width="10.25" style="21" customWidth="1"/>
    <col min="13571" max="13571" width="12.875" style="21" customWidth="1"/>
    <col min="13572" max="13572" width="8.25" style="21" customWidth="1"/>
    <col min="13573" max="13573" width="15.75" style="21" customWidth="1"/>
    <col min="13574" max="13574" width="22.5" style="21" customWidth="1"/>
    <col min="13575" max="13575" width="15.5" style="21" customWidth="1"/>
    <col min="13576" max="13576" width="17.125" style="21" customWidth="1"/>
    <col min="13577" max="13577" width="18.25" style="21" customWidth="1"/>
    <col min="13578" max="13825" width="9" style="21"/>
    <col min="13826" max="13826" width="10.25" style="21" customWidth="1"/>
    <col min="13827" max="13827" width="12.875" style="21" customWidth="1"/>
    <col min="13828" max="13828" width="8.25" style="21" customWidth="1"/>
    <col min="13829" max="13829" width="15.75" style="21" customWidth="1"/>
    <col min="13830" max="13830" width="22.5" style="21" customWidth="1"/>
    <col min="13831" max="13831" width="15.5" style="21" customWidth="1"/>
    <col min="13832" max="13832" width="17.125" style="21" customWidth="1"/>
    <col min="13833" max="13833" width="18.25" style="21" customWidth="1"/>
    <col min="13834" max="14081" width="9" style="21"/>
    <col min="14082" max="14082" width="10.25" style="21" customWidth="1"/>
    <col min="14083" max="14083" width="12.875" style="21" customWidth="1"/>
    <col min="14084" max="14084" width="8.25" style="21" customWidth="1"/>
    <col min="14085" max="14085" width="15.75" style="21" customWidth="1"/>
    <col min="14086" max="14086" width="22.5" style="21" customWidth="1"/>
    <col min="14087" max="14087" width="15.5" style="21" customWidth="1"/>
    <col min="14088" max="14088" width="17.125" style="21" customWidth="1"/>
    <col min="14089" max="14089" width="18.25" style="21" customWidth="1"/>
    <col min="14090" max="14337" width="9" style="21"/>
    <col min="14338" max="14338" width="10.25" style="21" customWidth="1"/>
    <col min="14339" max="14339" width="12.875" style="21" customWidth="1"/>
    <col min="14340" max="14340" width="8.25" style="21" customWidth="1"/>
    <col min="14341" max="14341" width="15.75" style="21" customWidth="1"/>
    <col min="14342" max="14342" width="22.5" style="21" customWidth="1"/>
    <col min="14343" max="14343" width="15.5" style="21" customWidth="1"/>
    <col min="14344" max="14344" width="17.125" style="21" customWidth="1"/>
    <col min="14345" max="14345" width="18.25" style="21" customWidth="1"/>
    <col min="14346" max="14593" width="9" style="21"/>
    <col min="14594" max="14594" width="10.25" style="21" customWidth="1"/>
    <col min="14595" max="14595" width="12.875" style="21" customWidth="1"/>
    <col min="14596" max="14596" width="8.25" style="21" customWidth="1"/>
    <col min="14597" max="14597" width="15.75" style="21" customWidth="1"/>
    <col min="14598" max="14598" width="22.5" style="21" customWidth="1"/>
    <col min="14599" max="14599" width="15.5" style="21" customWidth="1"/>
    <col min="14600" max="14600" width="17.125" style="21" customWidth="1"/>
    <col min="14601" max="14601" width="18.25" style="21" customWidth="1"/>
    <col min="14602" max="14849" width="9" style="21"/>
    <col min="14850" max="14850" width="10.25" style="21" customWidth="1"/>
    <col min="14851" max="14851" width="12.875" style="21" customWidth="1"/>
    <col min="14852" max="14852" width="8.25" style="21" customWidth="1"/>
    <col min="14853" max="14853" width="15.75" style="21" customWidth="1"/>
    <col min="14854" max="14854" width="22.5" style="21" customWidth="1"/>
    <col min="14855" max="14855" width="15.5" style="21" customWidth="1"/>
    <col min="14856" max="14856" width="17.125" style="21" customWidth="1"/>
    <col min="14857" max="14857" width="18.25" style="21" customWidth="1"/>
    <col min="14858" max="15105" width="9" style="21"/>
    <col min="15106" max="15106" width="10.25" style="21" customWidth="1"/>
    <col min="15107" max="15107" width="12.875" style="21" customWidth="1"/>
    <col min="15108" max="15108" width="8.25" style="21" customWidth="1"/>
    <col min="15109" max="15109" width="15.75" style="21" customWidth="1"/>
    <col min="15110" max="15110" width="22.5" style="21" customWidth="1"/>
    <col min="15111" max="15111" width="15.5" style="21" customWidth="1"/>
    <col min="15112" max="15112" width="17.125" style="21" customWidth="1"/>
    <col min="15113" max="15113" width="18.25" style="21" customWidth="1"/>
    <col min="15114" max="15361" width="9" style="21"/>
    <col min="15362" max="15362" width="10.25" style="21" customWidth="1"/>
    <col min="15363" max="15363" width="12.875" style="21" customWidth="1"/>
    <col min="15364" max="15364" width="8.25" style="21" customWidth="1"/>
    <col min="15365" max="15365" width="15.75" style="21" customWidth="1"/>
    <col min="15366" max="15366" width="22.5" style="21" customWidth="1"/>
    <col min="15367" max="15367" width="15.5" style="21" customWidth="1"/>
    <col min="15368" max="15368" width="17.125" style="21" customWidth="1"/>
    <col min="15369" max="15369" width="18.25" style="21" customWidth="1"/>
    <col min="15370" max="15617" width="9" style="21"/>
    <col min="15618" max="15618" width="10.25" style="21" customWidth="1"/>
    <col min="15619" max="15619" width="12.875" style="21" customWidth="1"/>
    <col min="15620" max="15620" width="8.25" style="21" customWidth="1"/>
    <col min="15621" max="15621" width="15.75" style="21" customWidth="1"/>
    <col min="15622" max="15622" width="22.5" style="21" customWidth="1"/>
    <col min="15623" max="15623" width="15.5" style="21" customWidth="1"/>
    <col min="15624" max="15624" width="17.125" style="21" customWidth="1"/>
    <col min="15625" max="15625" width="18.25" style="21" customWidth="1"/>
    <col min="15626" max="15873" width="9" style="21"/>
    <col min="15874" max="15874" width="10.25" style="21" customWidth="1"/>
    <col min="15875" max="15875" width="12.875" style="21" customWidth="1"/>
    <col min="15876" max="15876" width="8.25" style="21" customWidth="1"/>
    <col min="15877" max="15877" width="15.75" style="21" customWidth="1"/>
    <col min="15878" max="15878" width="22.5" style="21" customWidth="1"/>
    <col min="15879" max="15879" width="15.5" style="21" customWidth="1"/>
    <col min="15880" max="15880" width="17.125" style="21" customWidth="1"/>
    <col min="15881" max="15881" width="18.25" style="21" customWidth="1"/>
    <col min="15882" max="16129" width="9" style="21"/>
    <col min="16130" max="16130" width="10.25" style="21" customWidth="1"/>
    <col min="16131" max="16131" width="12.875" style="21" customWidth="1"/>
    <col min="16132" max="16132" width="8.25" style="21" customWidth="1"/>
    <col min="16133" max="16133" width="15.75" style="21" customWidth="1"/>
    <col min="16134" max="16134" width="22.5" style="21" customWidth="1"/>
    <col min="16135" max="16135" width="15.5" style="21" customWidth="1"/>
    <col min="16136" max="16136" width="17.125" style="21" customWidth="1"/>
    <col min="16137" max="16137" width="18.25" style="21" customWidth="1"/>
    <col min="16138" max="16384" width="9" style="21"/>
  </cols>
  <sheetData>
    <row r="1" spans="1:9">
      <c r="A1" s="21" t="s">
        <v>38</v>
      </c>
    </row>
    <row r="2" spans="1:9" ht="17.25">
      <c r="A2" s="22" t="s">
        <v>39</v>
      </c>
      <c r="B2" s="22"/>
      <c r="C2" s="22"/>
      <c r="D2" s="22"/>
      <c r="E2" s="22"/>
      <c r="F2" s="22"/>
      <c r="G2" s="22"/>
    </row>
    <row r="3" spans="1:9" ht="11.25" customHeight="1"/>
    <row r="4" spans="1:9" ht="21" customHeight="1">
      <c r="A4" s="23" t="s">
        <v>40</v>
      </c>
      <c r="B4" s="23" t="s">
        <v>41</v>
      </c>
      <c r="C4" s="23" t="s">
        <v>42</v>
      </c>
      <c r="D4" s="23" t="s">
        <v>43</v>
      </c>
      <c r="E4" s="23" t="s">
        <v>44</v>
      </c>
      <c r="F4" s="23" t="s">
        <v>45</v>
      </c>
      <c r="G4" s="208" t="s">
        <v>46</v>
      </c>
      <c r="H4" s="209"/>
      <c r="I4" s="23" t="s">
        <v>47</v>
      </c>
    </row>
    <row r="5" spans="1:9" ht="21" customHeight="1">
      <c r="A5" s="24"/>
      <c r="B5" s="24"/>
      <c r="C5" s="24"/>
      <c r="D5" s="24"/>
      <c r="E5" s="24" t="s">
        <v>48</v>
      </c>
      <c r="F5" s="24"/>
      <c r="G5" s="206"/>
      <c r="H5" s="207"/>
      <c r="I5" s="25"/>
    </row>
    <row r="6" spans="1:9" ht="21" customHeight="1">
      <c r="A6" s="24"/>
      <c r="B6" s="24"/>
      <c r="C6" s="24"/>
      <c r="D6" s="24"/>
      <c r="E6" s="24" t="s">
        <v>48</v>
      </c>
      <c r="F6" s="24"/>
      <c r="G6" s="206"/>
      <c r="H6" s="207"/>
      <c r="I6" s="24"/>
    </row>
    <row r="7" spans="1:9" ht="21" customHeight="1">
      <c r="A7" s="24"/>
      <c r="B7" s="24"/>
      <c r="C7" s="24"/>
      <c r="D7" s="24"/>
      <c r="E7" s="24" t="s">
        <v>48</v>
      </c>
      <c r="F7" s="24"/>
      <c r="G7" s="206"/>
      <c r="H7" s="207"/>
      <c r="I7" s="24"/>
    </row>
    <row r="8" spans="1:9" ht="21" customHeight="1">
      <c r="A8" s="24"/>
      <c r="B8" s="24"/>
      <c r="C8" s="24"/>
      <c r="D8" s="24"/>
      <c r="E8" s="24" t="s">
        <v>48</v>
      </c>
      <c r="F8" s="24"/>
      <c r="G8" s="206"/>
      <c r="H8" s="207"/>
      <c r="I8" s="24"/>
    </row>
    <row r="9" spans="1:9" ht="21" customHeight="1">
      <c r="A9" s="24"/>
      <c r="B9" s="24"/>
      <c r="C9" s="24"/>
      <c r="D9" s="24"/>
      <c r="E9" s="24" t="s">
        <v>48</v>
      </c>
      <c r="F9" s="24"/>
      <c r="G9" s="206"/>
      <c r="H9" s="207"/>
      <c r="I9" s="24"/>
    </row>
    <row r="10" spans="1:9" ht="21" customHeight="1">
      <c r="A10" s="24"/>
      <c r="B10" s="24"/>
      <c r="C10" s="24"/>
      <c r="D10" s="24"/>
      <c r="E10" s="24" t="s">
        <v>48</v>
      </c>
      <c r="F10" s="24"/>
      <c r="G10" s="206"/>
      <c r="H10" s="207"/>
      <c r="I10" s="24"/>
    </row>
    <row r="11" spans="1:9" ht="21" customHeight="1">
      <c r="A11" s="24"/>
      <c r="B11" s="24"/>
      <c r="C11" s="24"/>
      <c r="D11" s="24"/>
      <c r="E11" s="24" t="s">
        <v>48</v>
      </c>
      <c r="F11" s="24"/>
      <c r="G11" s="206"/>
      <c r="H11" s="207"/>
      <c r="I11" s="24"/>
    </row>
    <row r="12" spans="1:9" ht="21" customHeight="1">
      <c r="A12" s="24"/>
      <c r="B12" s="24"/>
      <c r="C12" s="24"/>
      <c r="D12" s="24"/>
      <c r="E12" s="24" t="s">
        <v>48</v>
      </c>
      <c r="F12" s="24"/>
      <c r="G12" s="206"/>
      <c r="H12" s="207"/>
      <c r="I12" s="24"/>
    </row>
    <row r="13" spans="1:9" ht="21" customHeight="1">
      <c r="A13" s="24"/>
      <c r="B13" s="24"/>
      <c r="C13" s="24"/>
      <c r="D13" s="24"/>
      <c r="E13" s="24" t="s">
        <v>48</v>
      </c>
      <c r="F13" s="24"/>
      <c r="G13" s="206"/>
      <c r="H13" s="207"/>
      <c r="I13" s="24"/>
    </row>
    <row r="14" spans="1:9" ht="21" customHeight="1">
      <c r="A14" s="24"/>
      <c r="B14" s="24"/>
      <c r="C14" s="24"/>
      <c r="D14" s="24"/>
      <c r="E14" s="24" t="s">
        <v>48</v>
      </c>
      <c r="F14" s="24"/>
      <c r="G14" s="206"/>
      <c r="H14" s="207"/>
      <c r="I14" s="24"/>
    </row>
    <row r="15" spans="1:9" ht="21" customHeight="1">
      <c r="A15" s="24"/>
      <c r="B15" s="24"/>
      <c r="C15" s="24"/>
      <c r="D15" s="24"/>
      <c r="E15" s="24" t="s">
        <v>48</v>
      </c>
      <c r="F15" s="24"/>
      <c r="G15" s="206"/>
      <c r="H15" s="207"/>
      <c r="I15" s="24"/>
    </row>
    <row r="16" spans="1:9" ht="21" customHeight="1">
      <c r="A16" s="24"/>
      <c r="B16" s="24"/>
      <c r="C16" s="24"/>
      <c r="D16" s="24"/>
      <c r="E16" s="24" t="s">
        <v>48</v>
      </c>
      <c r="F16" s="24"/>
      <c r="G16" s="206"/>
      <c r="H16" s="207"/>
      <c r="I16" s="24"/>
    </row>
    <row r="17" spans="1:9" ht="21" customHeight="1">
      <c r="A17" s="24"/>
      <c r="B17" s="24"/>
      <c r="C17" s="24"/>
      <c r="D17" s="24"/>
      <c r="E17" s="24" t="s">
        <v>48</v>
      </c>
      <c r="F17" s="24"/>
      <c r="G17" s="206"/>
      <c r="H17" s="207"/>
      <c r="I17" s="24"/>
    </row>
    <row r="18" spans="1:9" ht="21" customHeight="1">
      <c r="A18" s="24"/>
      <c r="B18" s="24"/>
      <c r="C18" s="24"/>
      <c r="D18" s="24"/>
      <c r="E18" s="24" t="s">
        <v>48</v>
      </c>
      <c r="F18" s="24"/>
      <c r="G18" s="206"/>
      <c r="H18" s="207"/>
      <c r="I18" s="24"/>
    </row>
    <row r="20" spans="1:9" ht="15" customHeight="1">
      <c r="A20" s="21" t="s">
        <v>49</v>
      </c>
    </row>
    <row r="21" spans="1:9" ht="15" customHeight="1">
      <c r="A21" s="21" t="s">
        <v>50</v>
      </c>
      <c r="H21" s="26" t="s">
        <v>51</v>
      </c>
      <c r="I21" s="26"/>
    </row>
    <row r="22" spans="1:9" ht="15" customHeight="1">
      <c r="A22" s="21" t="s">
        <v>52</v>
      </c>
      <c r="H22" s="27" t="s">
        <v>53</v>
      </c>
      <c r="I22" s="26"/>
    </row>
    <row r="23" spans="1:9" ht="15" customHeight="1">
      <c r="A23" s="21" t="s">
        <v>236</v>
      </c>
      <c r="H23" s="27" t="s">
        <v>55</v>
      </c>
      <c r="I23" s="26"/>
    </row>
    <row r="24" spans="1:9" ht="15" customHeight="1">
      <c r="A24" s="21" t="s">
        <v>54</v>
      </c>
      <c r="H24" s="26" t="s">
        <v>21</v>
      </c>
      <c r="I24" s="26"/>
    </row>
    <row r="25" spans="1:9" ht="15" customHeight="1">
      <c r="A25" s="21" t="s">
        <v>56</v>
      </c>
    </row>
    <row r="26" spans="1:9" ht="15" customHeight="1">
      <c r="A26" s="21" t="s">
        <v>57</v>
      </c>
    </row>
  </sheetData>
  <mergeCells count="15">
    <mergeCell ref="G9:H9"/>
    <mergeCell ref="G4:H4"/>
    <mergeCell ref="G5:H5"/>
    <mergeCell ref="G6:H6"/>
    <mergeCell ref="G7:H7"/>
    <mergeCell ref="G8:H8"/>
    <mergeCell ref="G16:H16"/>
    <mergeCell ref="G17:H17"/>
    <mergeCell ref="G18:H18"/>
    <mergeCell ref="G10:H10"/>
    <mergeCell ref="G11:H11"/>
    <mergeCell ref="G12:H12"/>
    <mergeCell ref="G13:H13"/>
    <mergeCell ref="G14:H14"/>
    <mergeCell ref="G15:H15"/>
  </mergeCells>
  <phoneticPr fontId="3"/>
  <pageMargins left="0.78700000000000003" right="0.78700000000000003" top="0.98399999999999999" bottom="0.98399999999999999" header="0.51200000000000001" footer="0.51200000000000001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様式１の２(部長感謝状)</vt:lpstr>
      <vt:lpstr>記入例</vt:lpstr>
      <vt:lpstr>✕(変更しない)項目</vt:lpstr>
      <vt:lpstr>✕(変更しない)大会開催年月日</vt:lpstr>
      <vt:lpstr>✕(使用しない）様式１の１</vt:lpstr>
      <vt:lpstr>✕（使用しない）一覧表</vt:lpstr>
      <vt:lpstr>'✕(使用しない）様式１の１'!Print_Area</vt:lpstr>
      <vt:lpstr>記入例!Print_Area</vt:lpstr>
      <vt:lpstr>'様式１の２(部長感謝状)'!Print_Area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環境衛生促進協議会 千葉県</dc:creator>
  <cp:lastModifiedBy>User5</cp:lastModifiedBy>
  <cp:lastPrinted>2024-07-24T00:37:32Z</cp:lastPrinted>
  <dcterms:created xsi:type="dcterms:W3CDTF">2024-05-13T04:06:29Z</dcterms:created>
  <dcterms:modified xsi:type="dcterms:W3CDTF">2024-07-24T05:23:37Z</dcterms:modified>
</cp:coreProperties>
</file>